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G41" i="1" l="1"/>
  <c r="G33" i="1"/>
  <c r="G25" i="1" l="1"/>
  <c r="D41" i="1"/>
  <c r="D33" i="1"/>
  <c r="D25" i="1"/>
  <c r="F39" i="1"/>
  <c r="F29" i="1"/>
  <c r="F27" i="1"/>
  <c r="U28" i="1" l="1"/>
  <c r="I28" i="1"/>
  <c r="U30" i="1"/>
  <c r="I30" i="1"/>
  <c r="U32" i="1"/>
  <c r="I32" i="1"/>
  <c r="U36" i="1"/>
  <c r="I36" i="1"/>
  <c r="U38" i="1"/>
  <c r="I38" i="1"/>
  <c r="W27" i="1" l="1"/>
  <c r="W37" i="1"/>
  <c r="W35" i="1"/>
  <c r="W29" i="1"/>
  <c r="W31" i="1"/>
  <c r="U40" i="1"/>
  <c r="I40" i="1"/>
  <c r="W39" i="1" l="1"/>
  <c r="U24" i="1"/>
  <c r="I24" i="1"/>
  <c r="W23" i="1" l="1"/>
  <c r="U22" i="1"/>
  <c r="I22" i="1"/>
  <c r="U20" i="1"/>
  <c r="I20" i="1"/>
  <c r="W19" i="1" l="1"/>
  <c r="U25" i="1"/>
  <c r="W21" i="1"/>
  <c r="I25" i="1"/>
  <c r="U17" i="1"/>
  <c r="I17" i="1"/>
  <c r="W16" i="1" l="1"/>
  <c r="G18" i="1"/>
  <c r="D18" i="1"/>
  <c r="U15" i="1" l="1"/>
  <c r="I15" i="1"/>
  <c r="U13" i="1"/>
  <c r="U18" i="1" s="1"/>
  <c r="I13" i="1"/>
  <c r="W12" i="1" l="1"/>
  <c r="W14" i="1"/>
  <c r="W41" i="1"/>
  <c r="U41" i="1"/>
  <c r="I41" i="1"/>
  <c r="H41" i="1" l="1"/>
  <c r="C41" i="1"/>
  <c r="B41" i="1"/>
  <c r="H33" i="1" l="1"/>
  <c r="H25" i="1" l="1"/>
  <c r="H18" i="1"/>
  <c r="H26" i="1" l="1"/>
  <c r="H34" i="1" s="1"/>
  <c r="H42" i="1" s="1"/>
  <c r="C33" i="1"/>
  <c r="B33" i="1"/>
  <c r="U33" i="1" l="1"/>
  <c r="I33" i="1"/>
  <c r="W33" i="1"/>
  <c r="C25" i="1" l="1"/>
  <c r="B25" i="1"/>
  <c r="D26" i="1" s="1"/>
  <c r="D34" i="1" s="1"/>
  <c r="D42" i="1" s="1"/>
  <c r="B18" i="1" l="1"/>
  <c r="C18" i="1"/>
  <c r="C26" i="1" s="1"/>
  <c r="C34" i="1" s="1"/>
  <c r="C42" i="1" s="1"/>
  <c r="G26" i="1"/>
  <c r="G34" i="1" s="1"/>
  <c r="G42" i="1" s="1"/>
  <c r="U26" i="1" l="1"/>
  <c r="U34" i="1" s="1"/>
  <c r="U42" i="1"/>
  <c r="B26" i="1"/>
  <c r="W25" i="1"/>
  <c r="I18" i="1"/>
  <c r="I26" i="1" l="1"/>
  <c r="I34" i="1" s="1"/>
  <c r="I42" i="1"/>
  <c r="B34" i="1"/>
  <c r="B42" i="1" s="1"/>
  <c r="W18" i="1"/>
  <c r="W26" i="1" l="1"/>
  <c r="W34" i="1" s="1"/>
  <c r="W42" i="1"/>
</calcChain>
</file>

<file path=xl/sharedStrings.xml><?xml version="1.0" encoding="utf-8"?>
<sst xmlns="http://schemas.openxmlformats.org/spreadsheetml/2006/main" count="33" uniqueCount="33">
  <si>
    <t>месяц</t>
  </si>
  <si>
    <t>январь</t>
  </si>
  <si>
    <t>Социально-бытовые услуги</t>
  </si>
  <si>
    <t>Социально-медицинские услуги</t>
  </si>
  <si>
    <t>ИТОГО услуг:</t>
  </si>
  <si>
    <t>из них:</t>
  </si>
  <si>
    <t>частичная утрата</t>
  </si>
  <si>
    <t>полная утрата</t>
  </si>
  <si>
    <t>февраль</t>
  </si>
  <si>
    <t>март</t>
  </si>
  <si>
    <t>1 квартал ИТОГО:</t>
  </si>
  <si>
    <t>апрель</t>
  </si>
  <si>
    <t>май</t>
  </si>
  <si>
    <t>июнь</t>
  </si>
  <si>
    <t>2 квартал ИТОГО:</t>
  </si>
  <si>
    <t>6 месяцев ИТОГО:</t>
  </si>
  <si>
    <t>июль</t>
  </si>
  <si>
    <t>август</t>
  </si>
  <si>
    <t>сентябрь</t>
  </si>
  <si>
    <t>3 квартал ИТОГО:</t>
  </si>
  <si>
    <t>9 месяцев ИТОГО:</t>
  </si>
  <si>
    <t>субсидия</t>
  </si>
  <si>
    <t>октябрь</t>
  </si>
  <si>
    <t>ноябрь</t>
  </si>
  <si>
    <t>декабрь</t>
  </si>
  <si>
    <t>4 квартал ИТОГО:</t>
  </si>
  <si>
    <t>12 месяцев ИТОГО:</t>
  </si>
  <si>
    <t>Принято чел.</t>
  </si>
  <si>
    <t>Снято чел.</t>
  </si>
  <si>
    <t>Всего обслужено чел.</t>
  </si>
  <si>
    <t>Частичная оплата по договорам</t>
  </si>
  <si>
    <t xml:space="preserve">  Анализ деятельности АНО "РЦСОН" за 2023  год</t>
  </si>
  <si>
    <t>149  490,09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</si>
</sst>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4"/>
      <name val="Times New Roman"/>
      <family val="1"/>
      <charset val="204"/>
    </font>
    <font>
      <sz val="11"/>
      <name val="Calibri"/>
      <family val="2"/>
      <scheme val="minor"/>
    </font>
    <font>
      <b/>
      <sz val="16"/>
      <color theme="1"/>
      <name val="Times New Roman"/>
      <family val="1"/>
      <charset val="204"/>
    </font>
    <font>
      <b/>
      <sz val="16"/>
      <color rgb="FFFF0000"/>
      <name val="Times New Roman"/>
      <family val="1"/>
      <charset val="204"/>
    </font>
    <font>
      <sz val="16"/>
      <color theme="1"/>
      <name val="Calibri"/>
      <family val="2"/>
      <scheme val="minor"/>
    </font>
    <font>
      <b/>
      <sz val="16"/>
      <color rgb="FF002060"/>
      <name val="Times New Roman"/>
      <family val="1"/>
      <charset val="204"/>
    </font>
    <font>
      <sz val="16"/>
      <color rgb="FF002060"/>
      <name val="Calibri"/>
      <family val="2"/>
      <scheme val="minor"/>
    </font>
    <font>
      <b/>
      <sz val="16"/>
      <color theme="3" tint="-0.249977111117893"/>
      <name val="Times New Roman"/>
      <family val="1"/>
      <charset val="204"/>
    </font>
    <font>
      <sz val="16"/>
      <color theme="3" tint="-0.249977111117893"/>
      <name val="Calibri"/>
      <family val="2"/>
      <scheme val="minor"/>
    </font>
    <font>
      <b/>
      <sz val="16"/>
      <color theme="3" tint="-0.249977111117893"/>
      <name val="Calibri"/>
      <family val="2"/>
      <scheme val="minor"/>
    </font>
    <font>
      <sz val="14"/>
      <color rgb="FFFF0000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5">
    <xf numFmtId="0" fontId="0" fillId="0" borderId="0" xfId="0"/>
    <xf numFmtId="0" fontId="0" fillId="0" borderId="0" xfId="0" applyBorder="1"/>
    <xf numFmtId="0" fontId="1" fillId="0" borderId="1" xfId="0" applyFont="1" applyBorder="1" applyAlignment="1">
      <alignment horizontal="center" wrapText="1"/>
    </xf>
    <xf numFmtId="0" fontId="1" fillId="0" borderId="0" xfId="0" applyFont="1"/>
    <xf numFmtId="0" fontId="6" fillId="2" borderId="1" xfId="0" applyFont="1" applyFill="1" applyBorder="1" applyAlignment="1">
      <alignment horizontal="center" wrapText="1"/>
    </xf>
    <xf numFmtId="0" fontId="6" fillId="2" borderId="1" xfId="0" applyFont="1" applyFill="1" applyBorder="1"/>
    <xf numFmtId="4" fontId="6" fillId="2" borderId="1" xfId="0" applyNumberFormat="1" applyFont="1" applyFill="1" applyBorder="1"/>
    <xf numFmtId="4" fontId="6" fillId="2" borderId="4" xfId="0" applyNumberFormat="1" applyFont="1" applyFill="1" applyBorder="1"/>
    <xf numFmtId="1" fontId="6" fillId="2" borderId="1" xfId="0" applyNumberFormat="1" applyFont="1" applyFill="1" applyBorder="1"/>
    <xf numFmtId="0" fontId="7" fillId="0" borderId="0" xfId="0" applyFont="1" applyBorder="1"/>
    <xf numFmtId="0" fontId="7" fillId="0" borderId="0" xfId="0" applyFont="1"/>
    <xf numFmtId="0" fontId="8" fillId="3" borderId="1" xfId="0" applyFont="1" applyFill="1" applyBorder="1" applyAlignment="1">
      <alignment horizontal="center" wrapText="1"/>
    </xf>
    <xf numFmtId="0" fontId="8" fillId="3" borderId="1" xfId="0" applyFont="1" applyFill="1" applyBorder="1"/>
    <xf numFmtId="4" fontId="8" fillId="3" borderId="4" xfId="0" applyNumberFormat="1" applyFont="1" applyFill="1" applyBorder="1"/>
    <xf numFmtId="1" fontId="8" fillId="3" borderId="1" xfId="0" applyNumberFormat="1" applyFont="1" applyFill="1" applyBorder="1"/>
    <xf numFmtId="0" fontId="9" fillId="0" borderId="0" xfId="0" applyFont="1" applyBorder="1"/>
    <xf numFmtId="0" fontId="9" fillId="0" borderId="0" xfId="0" applyFont="1"/>
    <xf numFmtId="0" fontId="10" fillId="4" borderId="1" xfId="0" applyFont="1" applyFill="1" applyBorder="1" applyAlignment="1">
      <alignment horizontal="center" wrapText="1"/>
    </xf>
    <xf numFmtId="0" fontId="10" fillId="4" borderId="1" xfId="0" applyFont="1" applyFill="1" applyBorder="1"/>
    <xf numFmtId="4" fontId="10" fillId="4" borderId="1" xfId="0" applyNumberFormat="1" applyFont="1" applyFill="1" applyBorder="1"/>
    <xf numFmtId="4" fontId="10" fillId="4" borderId="4" xfId="0" applyNumberFormat="1" applyFont="1" applyFill="1" applyBorder="1"/>
    <xf numFmtId="1" fontId="10" fillId="4" borderId="1" xfId="0" applyNumberFormat="1" applyFont="1" applyFill="1" applyBorder="1"/>
    <xf numFmtId="0" fontId="11" fillId="4" borderId="0" xfId="0" applyFont="1" applyFill="1" applyBorder="1"/>
    <xf numFmtId="0" fontId="11" fillId="4" borderId="0" xfId="0" applyFont="1" applyFill="1"/>
    <xf numFmtId="0" fontId="10" fillId="3" borderId="1" xfId="0" applyFont="1" applyFill="1" applyBorder="1" applyAlignment="1">
      <alignment horizontal="center" wrapText="1"/>
    </xf>
    <xf numFmtId="0" fontId="10" fillId="3" borderId="1" xfId="0" applyFont="1" applyFill="1" applyBorder="1"/>
    <xf numFmtId="4" fontId="10" fillId="3" borderId="4" xfId="0" applyNumberFormat="1" applyFont="1" applyFill="1" applyBorder="1"/>
    <xf numFmtId="1" fontId="10" fillId="3" borderId="1" xfId="0" applyNumberFormat="1" applyFont="1" applyFill="1" applyBorder="1"/>
    <xf numFmtId="0" fontId="12" fillId="0" borderId="0" xfId="0" applyFont="1" applyBorder="1"/>
    <xf numFmtId="0" fontId="12" fillId="0" borderId="0" xfId="0" applyFont="1"/>
    <xf numFmtId="0" fontId="3" fillId="5" borderId="1" xfId="0" applyFont="1" applyFill="1" applyBorder="1" applyAlignment="1">
      <alignment horizontal="right"/>
    </xf>
    <xf numFmtId="1" fontId="3" fillId="5" borderId="1" xfId="0" applyNumberFormat="1" applyFont="1" applyFill="1" applyBorder="1" applyAlignment="1">
      <alignment horizontal="right"/>
    </xf>
    <xf numFmtId="0" fontId="4" fillId="5" borderId="0" xfId="0" applyFont="1" applyFill="1" applyBorder="1"/>
    <xf numFmtId="0" fontId="4" fillId="5" borderId="0" xfId="0" applyFont="1" applyFill="1"/>
    <xf numFmtId="0" fontId="0" fillId="5" borderId="0" xfId="0" applyFill="1" applyBorder="1"/>
    <xf numFmtId="0" fontId="2" fillId="5" borderId="1" xfId="0" applyFont="1" applyFill="1" applyBorder="1" applyAlignment="1">
      <alignment horizontal="right"/>
    </xf>
    <xf numFmtId="1" fontId="2" fillId="5" borderId="1" xfId="0" applyNumberFormat="1" applyFont="1" applyFill="1" applyBorder="1" applyAlignment="1">
      <alignment horizontal="right"/>
    </xf>
    <xf numFmtId="0" fontId="2" fillId="5" borderId="0" xfId="0" applyFont="1" applyFill="1" applyBorder="1" applyAlignment="1">
      <alignment horizontal="right"/>
    </xf>
    <xf numFmtId="0" fontId="0" fillId="5" borderId="0" xfId="0" applyFont="1" applyFill="1"/>
    <xf numFmtId="0" fontId="0" fillId="5" borderId="0" xfId="0" applyFill="1"/>
    <xf numFmtId="0" fontId="1" fillId="5" borderId="1" xfId="0" applyFont="1" applyFill="1" applyBorder="1" applyAlignment="1">
      <alignment horizontal="right"/>
    </xf>
    <xf numFmtId="1" fontId="1" fillId="5" borderId="1" xfId="0" applyNumberFormat="1" applyFont="1" applyFill="1" applyBorder="1" applyAlignment="1">
      <alignment horizontal="right"/>
    </xf>
    <xf numFmtId="0" fontId="0" fillId="5" borderId="0" xfId="0" applyFont="1" applyFill="1" applyBorder="1"/>
    <xf numFmtId="0" fontId="3" fillId="6" borderId="1" xfId="0" applyFont="1" applyFill="1" applyBorder="1" applyAlignment="1">
      <alignment horizontal="right"/>
    </xf>
    <xf numFmtId="1" fontId="3" fillId="6" borderId="1" xfId="0" applyNumberFormat="1" applyFont="1" applyFill="1" applyBorder="1" applyAlignment="1">
      <alignment horizontal="right"/>
    </xf>
    <xf numFmtId="0" fontId="4" fillId="6" borderId="0" xfId="0" applyFont="1" applyFill="1" applyBorder="1"/>
    <xf numFmtId="0" fontId="4" fillId="6" borderId="0" xfId="0" applyFont="1" applyFill="1"/>
    <xf numFmtId="1" fontId="3" fillId="5" borderId="1" xfId="0" applyNumberFormat="1" applyFont="1" applyFill="1" applyBorder="1" applyAlignment="1">
      <alignment horizontal="center"/>
    </xf>
    <xf numFmtId="0" fontId="3" fillId="5" borderId="1" xfId="0" applyFont="1" applyFill="1" applyBorder="1" applyAlignment="1">
      <alignment horizontal="center"/>
    </xf>
    <xf numFmtId="0" fontId="3" fillId="5" borderId="2" xfId="0" applyFont="1" applyFill="1" applyBorder="1" applyAlignment="1">
      <alignment horizontal="center"/>
    </xf>
    <xf numFmtId="0" fontId="3" fillId="5" borderId="3" xfId="0" applyFont="1" applyFill="1" applyBorder="1" applyAlignment="1">
      <alignment horizontal="center"/>
    </xf>
    <xf numFmtId="1" fontId="6" fillId="2" borderId="4" xfId="0" applyNumberFormat="1" applyFont="1" applyFill="1" applyBorder="1" applyAlignment="1">
      <alignment horizontal="center"/>
    </xf>
    <xf numFmtId="0" fontId="6" fillId="2" borderId="5" xfId="0" applyFont="1" applyFill="1" applyBorder="1" applyAlignment="1">
      <alignment horizontal="center"/>
    </xf>
    <xf numFmtId="0" fontId="6" fillId="2" borderId="6" xfId="0" applyFont="1" applyFill="1" applyBorder="1" applyAlignment="1">
      <alignment horizontal="center"/>
    </xf>
    <xf numFmtId="0" fontId="6" fillId="2" borderId="4" xfId="0" applyFont="1" applyFill="1" applyBorder="1" applyAlignment="1">
      <alignment horizontal="center"/>
    </xf>
    <xf numFmtId="4" fontId="3" fillId="5" borderId="1" xfId="0" applyNumberFormat="1" applyFont="1" applyFill="1" applyBorder="1" applyAlignment="1">
      <alignment horizontal="center"/>
    </xf>
    <xf numFmtId="4" fontId="3" fillId="5" borderId="2" xfId="0" applyNumberFormat="1" applyFont="1" applyFill="1" applyBorder="1" applyAlignment="1">
      <alignment horizontal="center"/>
    </xf>
    <xf numFmtId="1" fontId="2" fillId="5" borderId="1" xfId="0" applyNumberFormat="1" applyFont="1" applyFill="1" applyBorder="1" applyAlignment="1">
      <alignment horizontal="center"/>
    </xf>
    <xf numFmtId="0" fontId="2" fillId="5" borderId="1" xfId="0" applyFont="1" applyFill="1" applyBorder="1" applyAlignment="1">
      <alignment horizontal="center"/>
    </xf>
    <xf numFmtId="0" fontId="5" fillId="0" borderId="0" xfId="0" applyFont="1" applyAlignment="1">
      <alignment horizontal="center"/>
    </xf>
    <xf numFmtId="1" fontId="1" fillId="5" borderId="1" xfId="0" applyNumberFormat="1" applyFont="1" applyFill="1" applyBorder="1" applyAlignment="1">
      <alignment horizontal="center"/>
    </xf>
    <xf numFmtId="4" fontId="2" fillId="5" borderId="1" xfId="0" applyNumberFormat="1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5" borderId="2" xfId="0" applyFont="1" applyFill="1" applyBorder="1" applyAlignment="1">
      <alignment horizontal="center"/>
    </xf>
    <xf numFmtId="0" fontId="1" fillId="5" borderId="3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1" fillId="0" borderId="1" xfId="0" applyFont="1" applyFill="1" applyBorder="1" applyAlignment="1">
      <alignment horizontal="center" wrapText="1"/>
    </xf>
    <xf numFmtId="0" fontId="1" fillId="0" borderId="2" xfId="0" applyFont="1" applyFill="1" applyBorder="1" applyAlignment="1">
      <alignment horizontal="center" wrapText="1"/>
    </xf>
    <xf numFmtId="0" fontId="1" fillId="0" borderId="3" xfId="0" applyFont="1" applyFill="1" applyBorder="1" applyAlignment="1">
      <alignment horizontal="center" wrapText="1"/>
    </xf>
    <xf numFmtId="4" fontId="2" fillId="5" borderId="2" xfId="0" applyNumberFormat="1" applyFont="1" applyFill="1" applyBorder="1" applyAlignment="1">
      <alignment horizontal="center"/>
    </xf>
    <xf numFmtId="0" fontId="2" fillId="5" borderId="3" xfId="0" applyFont="1" applyFill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1" fontId="8" fillId="3" borderId="4" xfId="0" applyNumberFormat="1" applyFont="1" applyFill="1" applyBorder="1" applyAlignment="1">
      <alignment horizontal="center"/>
    </xf>
    <xf numFmtId="0" fontId="8" fillId="3" borderId="5" xfId="0" applyFont="1" applyFill="1" applyBorder="1" applyAlignment="1">
      <alignment horizontal="center"/>
    </xf>
    <xf numFmtId="0" fontId="8" fillId="3" borderId="6" xfId="0" applyFont="1" applyFill="1" applyBorder="1" applyAlignment="1">
      <alignment horizontal="center"/>
    </xf>
    <xf numFmtId="0" fontId="8" fillId="3" borderId="4" xfId="0" applyFont="1" applyFill="1" applyBorder="1" applyAlignment="1">
      <alignment horizontal="center"/>
    </xf>
    <xf numFmtId="0" fontId="13" fillId="5" borderId="2" xfId="0" applyFont="1" applyFill="1" applyBorder="1" applyAlignment="1">
      <alignment horizontal="center"/>
    </xf>
    <xf numFmtId="0" fontId="13" fillId="5" borderId="3" xfId="0" applyFont="1" applyFill="1" applyBorder="1" applyAlignment="1">
      <alignment horizontal="center"/>
    </xf>
    <xf numFmtId="1" fontId="10" fillId="3" borderId="4" xfId="0" applyNumberFormat="1" applyFont="1" applyFill="1" applyBorder="1" applyAlignment="1">
      <alignment horizontal="center"/>
    </xf>
    <xf numFmtId="0" fontId="10" fillId="3" borderId="5" xfId="0" applyFont="1" applyFill="1" applyBorder="1" applyAlignment="1">
      <alignment horizontal="center"/>
    </xf>
    <xf numFmtId="0" fontId="10" fillId="3" borderId="6" xfId="0" applyFont="1" applyFill="1" applyBorder="1" applyAlignment="1">
      <alignment horizontal="center"/>
    </xf>
    <xf numFmtId="0" fontId="10" fillId="3" borderId="4" xfId="0" applyFont="1" applyFill="1" applyBorder="1" applyAlignment="1">
      <alignment horizontal="center"/>
    </xf>
    <xf numFmtId="4" fontId="1" fillId="5" borderId="1" xfId="0" applyNumberFormat="1" applyFont="1" applyFill="1" applyBorder="1" applyAlignment="1">
      <alignment horizontal="center"/>
    </xf>
    <xf numFmtId="4" fontId="1" fillId="5" borderId="2" xfId="0" applyNumberFormat="1" applyFont="1" applyFill="1" applyBorder="1" applyAlignment="1">
      <alignment horizontal="center"/>
    </xf>
    <xf numFmtId="1" fontId="3" fillId="6" borderId="1" xfId="0" applyNumberFormat="1" applyFont="1" applyFill="1" applyBorder="1" applyAlignment="1">
      <alignment horizontal="center"/>
    </xf>
    <xf numFmtId="0" fontId="3" fillId="6" borderId="1" xfId="0" applyFont="1" applyFill="1" applyBorder="1" applyAlignment="1">
      <alignment horizontal="center"/>
    </xf>
    <xf numFmtId="1" fontId="10" fillId="4" borderId="4" xfId="0" applyNumberFormat="1" applyFont="1" applyFill="1" applyBorder="1" applyAlignment="1">
      <alignment horizontal="center"/>
    </xf>
    <xf numFmtId="0" fontId="10" fillId="4" borderId="5" xfId="0" applyFont="1" applyFill="1" applyBorder="1" applyAlignment="1">
      <alignment horizontal="center"/>
    </xf>
    <xf numFmtId="0" fontId="10" fillId="4" borderId="6" xfId="0" applyFont="1" applyFill="1" applyBorder="1" applyAlignment="1">
      <alignment horizontal="center"/>
    </xf>
    <xf numFmtId="0" fontId="10" fillId="4" borderId="4" xfId="0" applyFont="1" applyFill="1" applyBorder="1" applyAlignment="1">
      <alignment horizontal="center"/>
    </xf>
    <xf numFmtId="0" fontId="3" fillId="6" borderId="2" xfId="0" applyFont="1" applyFill="1" applyBorder="1" applyAlignment="1">
      <alignment horizontal="center"/>
    </xf>
    <xf numFmtId="0" fontId="3" fillId="6" borderId="3" xfId="0" applyFont="1" applyFill="1" applyBorder="1" applyAlignment="1">
      <alignment horizontal="center"/>
    </xf>
    <xf numFmtId="4" fontId="3" fillId="6" borderId="1" xfId="0" applyNumberFormat="1" applyFont="1" applyFill="1" applyBorder="1" applyAlignment="1">
      <alignment horizontal="center"/>
    </xf>
    <xf numFmtId="4" fontId="3" fillId="6" borderId="2" xfId="0" applyNumberFormat="1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8:AL42"/>
  <sheetViews>
    <sheetView tabSelected="1" zoomScaleNormal="100" workbookViewId="0">
      <selection activeCell="X13" sqref="X1:Y1048576"/>
    </sheetView>
  </sheetViews>
  <sheetFormatPr defaultRowHeight="15" x14ac:dyDescent="0.25"/>
  <cols>
    <col min="1" max="1" width="15.140625" customWidth="1"/>
    <col min="2" max="2" width="11.5703125" customWidth="1"/>
    <col min="7" max="7" width="17.7109375" customWidth="1"/>
    <col min="8" max="8" width="20.28515625" customWidth="1"/>
    <col min="9" max="9" width="10.85546875" customWidth="1"/>
    <col min="23" max="23" width="13.42578125" customWidth="1"/>
    <col min="24" max="38" width="9.140625" style="1"/>
  </cols>
  <sheetData>
    <row r="8" spans="1:38" ht="20.25" x14ac:dyDescent="0.3">
      <c r="A8" s="59" t="s">
        <v>31</v>
      </c>
      <c r="B8" s="59"/>
      <c r="C8" s="59"/>
      <c r="D8" s="59"/>
      <c r="E8" s="59"/>
      <c r="F8" s="59"/>
      <c r="G8" s="59"/>
      <c r="H8" s="59"/>
      <c r="I8" s="59"/>
      <c r="J8" s="59"/>
      <c r="K8" s="59"/>
      <c r="L8" s="59"/>
      <c r="M8" s="59"/>
      <c r="N8" s="59"/>
      <c r="O8" s="59"/>
      <c r="P8" s="59"/>
      <c r="Q8" s="59"/>
      <c r="R8" s="59"/>
      <c r="S8" s="59"/>
      <c r="T8" s="59"/>
      <c r="U8" s="59"/>
      <c r="V8" s="59"/>
      <c r="W8" s="59"/>
    </row>
    <row r="9" spans="1:38" ht="18.75" x14ac:dyDescent="0.3">
      <c r="A9" s="3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</row>
    <row r="10" spans="1:38" ht="18.75" x14ac:dyDescent="0.3">
      <c r="A10" s="66" t="s">
        <v>0</v>
      </c>
      <c r="B10" s="66" t="s">
        <v>27</v>
      </c>
      <c r="C10" s="66" t="s">
        <v>28</v>
      </c>
      <c r="D10" s="66" t="s">
        <v>29</v>
      </c>
      <c r="E10" s="65" t="s">
        <v>5</v>
      </c>
      <c r="F10" s="65"/>
      <c r="G10" s="67" t="s">
        <v>30</v>
      </c>
      <c r="H10" s="68" t="s">
        <v>21</v>
      </c>
      <c r="I10" s="72" t="s">
        <v>2</v>
      </c>
      <c r="J10" s="72"/>
      <c r="K10" s="72"/>
      <c r="L10" s="72"/>
      <c r="M10" s="72"/>
      <c r="N10" s="72"/>
      <c r="O10" s="72"/>
      <c r="P10" s="72"/>
      <c r="Q10" s="72"/>
      <c r="R10" s="72"/>
      <c r="S10" s="72"/>
      <c r="T10" s="72"/>
      <c r="U10" s="66" t="s">
        <v>3</v>
      </c>
      <c r="V10" s="66"/>
      <c r="W10" s="67" t="s">
        <v>4</v>
      </c>
    </row>
    <row r="11" spans="1:38" ht="56.25" customHeight="1" x14ac:dyDescent="0.3">
      <c r="A11" s="66"/>
      <c r="B11" s="66"/>
      <c r="C11" s="66"/>
      <c r="D11" s="66"/>
      <c r="E11" s="2" t="s">
        <v>6</v>
      </c>
      <c r="F11" s="2" t="s">
        <v>7</v>
      </c>
      <c r="G11" s="67"/>
      <c r="H11" s="69"/>
      <c r="I11" s="72"/>
      <c r="J11" s="72"/>
      <c r="K11" s="72"/>
      <c r="L11" s="72"/>
      <c r="M11" s="72"/>
      <c r="N11" s="72"/>
      <c r="O11" s="72"/>
      <c r="P11" s="72"/>
      <c r="Q11" s="72"/>
      <c r="R11" s="72"/>
      <c r="S11" s="72"/>
      <c r="T11" s="72"/>
      <c r="U11" s="66"/>
      <c r="V11" s="66"/>
      <c r="W11" s="67"/>
    </row>
    <row r="12" spans="1:38" s="38" customFormat="1" ht="18.75" x14ac:dyDescent="0.3">
      <c r="A12" s="62" t="s">
        <v>1</v>
      </c>
      <c r="B12" s="63">
        <v>4</v>
      </c>
      <c r="C12" s="63">
        <v>9</v>
      </c>
      <c r="D12" s="62">
        <v>323</v>
      </c>
      <c r="E12" s="62">
        <v>214</v>
      </c>
      <c r="F12" s="58">
        <v>109</v>
      </c>
      <c r="G12" s="61">
        <v>145806.85999999999</v>
      </c>
      <c r="H12" s="70">
        <v>2318072.48</v>
      </c>
      <c r="I12" s="35">
        <v>2708</v>
      </c>
      <c r="J12" s="35">
        <v>1500</v>
      </c>
      <c r="K12" s="35">
        <v>2596</v>
      </c>
      <c r="L12" s="36">
        <v>152</v>
      </c>
      <c r="M12" s="35">
        <v>0</v>
      </c>
      <c r="N12" s="35">
        <v>0</v>
      </c>
      <c r="O12" s="35">
        <v>3506</v>
      </c>
      <c r="P12" s="35">
        <v>0</v>
      </c>
      <c r="Q12" s="35">
        <v>0</v>
      </c>
      <c r="R12" s="35">
        <v>0</v>
      </c>
      <c r="S12" s="35">
        <v>1</v>
      </c>
      <c r="T12" s="35">
        <v>406</v>
      </c>
      <c r="U12" s="35">
        <v>1901</v>
      </c>
      <c r="V12" s="35">
        <v>2910</v>
      </c>
      <c r="W12" s="57">
        <f>I13+U13</f>
        <v>15680</v>
      </c>
      <c r="X12" s="37"/>
      <c r="Y12" s="37"/>
      <c r="Z12" s="37"/>
      <c r="AA12" s="37"/>
      <c r="AB12" s="37"/>
      <c r="AC12" s="37"/>
      <c r="AD12" s="37"/>
      <c r="AE12" s="37"/>
      <c r="AF12" s="37"/>
      <c r="AG12" s="37"/>
      <c r="AH12" s="37"/>
      <c r="AI12" s="37"/>
      <c r="AJ12" s="37"/>
      <c r="AK12" s="37"/>
      <c r="AL12" s="37"/>
    </row>
    <row r="13" spans="1:38" s="39" customFormat="1" ht="18.75" x14ac:dyDescent="0.3">
      <c r="A13" s="62"/>
      <c r="B13" s="64"/>
      <c r="C13" s="64"/>
      <c r="D13" s="62"/>
      <c r="E13" s="62"/>
      <c r="F13" s="58"/>
      <c r="G13" s="58"/>
      <c r="H13" s="71"/>
      <c r="I13" s="60">
        <f>I12+J12+K12+L12+M12+N12+O12+P12+Q12+R12+S12+T12</f>
        <v>10869</v>
      </c>
      <c r="J13" s="60"/>
      <c r="K13" s="60"/>
      <c r="L13" s="60"/>
      <c r="M13" s="60"/>
      <c r="N13" s="60"/>
      <c r="O13" s="60"/>
      <c r="P13" s="60"/>
      <c r="Q13" s="60"/>
      <c r="R13" s="60"/>
      <c r="S13" s="60"/>
      <c r="T13" s="60"/>
      <c r="U13" s="62">
        <f>U12+V12</f>
        <v>4811</v>
      </c>
      <c r="V13" s="62"/>
      <c r="W13" s="58"/>
      <c r="X13" s="34"/>
      <c r="Y13" s="34"/>
      <c r="Z13" s="34"/>
      <c r="AA13" s="34"/>
      <c r="AB13" s="34"/>
      <c r="AC13" s="34"/>
      <c r="AD13" s="34"/>
      <c r="AE13" s="34"/>
      <c r="AF13" s="34"/>
      <c r="AG13" s="34"/>
      <c r="AH13" s="34"/>
      <c r="AI13" s="34"/>
      <c r="AJ13" s="34"/>
      <c r="AK13" s="34"/>
      <c r="AL13" s="34"/>
    </row>
    <row r="14" spans="1:38" s="33" customFormat="1" ht="18.75" x14ac:dyDescent="0.3">
      <c r="A14" s="48" t="s">
        <v>8</v>
      </c>
      <c r="B14" s="49">
        <v>6</v>
      </c>
      <c r="C14" s="49">
        <v>2</v>
      </c>
      <c r="D14" s="48">
        <v>321</v>
      </c>
      <c r="E14" s="48">
        <v>212</v>
      </c>
      <c r="F14" s="48">
        <v>109</v>
      </c>
      <c r="G14" s="55">
        <v>147228.54</v>
      </c>
      <c r="H14" s="56">
        <v>2354328.5</v>
      </c>
      <c r="I14" s="30">
        <v>2407</v>
      </c>
      <c r="J14" s="30">
        <v>1513</v>
      </c>
      <c r="K14" s="30">
        <v>2557</v>
      </c>
      <c r="L14" s="31">
        <v>154</v>
      </c>
      <c r="M14" s="30">
        <v>0</v>
      </c>
      <c r="N14" s="30">
        <v>0</v>
      </c>
      <c r="O14" s="30">
        <v>3427</v>
      </c>
      <c r="P14" s="30">
        <v>0</v>
      </c>
      <c r="Q14" s="30">
        <v>0</v>
      </c>
      <c r="R14" s="30">
        <v>0</v>
      </c>
      <c r="S14" s="30">
        <v>4</v>
      </c>
      <c r="T14" s="30">
        <v>372</v>
      </c>
      <c r="U14" s="30">
        <v>1930</v>
      </c>
      <c r="V14" s="30">
        <v>2989</v>
      </c>
      <c r="W14" s="47">
        <f>I15+U15</f>
        <v>15353</v>
      </c>
      <c r="X14" s="32"/>
      <c r="Y14" s="32"/>
      <c r="Z14" s="32"/>
      <c r="AA14" s="32"/>
      <c r="AB14" s="32"/>
      <c r="AC14" s="32"/>
      <c r="AD14" s="32"/>
      <c r="AE14" s="32"/>
      <c r="AF14" s="32"/>
      <c r="AG14" s="32"/>
      <c r="AH14" s="32"/>
      <c r="AI14" s="32"/>
      <c r="AJ14" s="32"/>
      <c r="AK14" s="32"/>
      <c r="AL14" s="32"/>
    </row>
    <row r="15" spans="1:38" s="33" customFormat="1" ht="18.75" x14ac:dyDescent="0.3">
      <c r="A15" s="48"/>
      <c r="B15" s="50"/>
      <c r="C15" s="50"/>
      <c r="D15" s="48"/>
      <c r="E15" s="48"/>
      <c r="F15" s="48"/>
      <c r="G15" s="48"/>
      <c r="H15" s="50"/>
      <c r="I15" s="47">
        <f>I14+J14+K14+L14+M14+N14+O14+P14+Q14+R14+S14+T14</f>
        <v>10434</v>
      </c>
      <c r="J15" s="47"/>
      <c r="K15" s="47"/>
      <c r="L15" s="47"/>
      <c r="M15" s="47"/>
      <c r="N15" s="47"/>
      <c r="O15" s="47"/>
      <c r="P15" s="47"/>
      <c r="Q15" s="47"/>
      <c r="R15" s="47"/>
      <c r="S15" s="47"/>
      <c r="T15" s="47"/>
      <c r="U15" s="48">
        <f>U14+V14</f>
        <v>4919</v>
      </c>
      <c r="V15" s="48"/>
      <c r="W15" s="48"/>
      <c r="X15" s="34"/>
      <c r="Y15" s="34"/>
      <c r="Z15" s="34"/>
      <c r="AA15" s="32"/>
      <c r="AB15" s="32"/>
      <c r="AC15" s="32"/>
      <c r="AD15" s="32"/>
      <c r="AE15" s="32"/>
      <c r="AF15" s="32"/>
      <c r="AG15" s="32"/>
      <c r="AH15" s="32"/>
      <c r="AI15" s="32"/>
      <c r="AJ15" s="32"/>
      <c r="AK15" s="32"/>
      <c r="AL15" s="32"/>
    </row>
    <row r="16" spans="1:38" s="33" customFormat="1" ht="18.75" x14ac:dyDescent="0.3">
      <c r="A16" s="48" t="s">
        <v>9</v>
      </c>
      <c r="B16" s="49">
        <v>0</v>
      </c>
      <c r="C16" s="49">
        <v>7</v>
      </c>
      <c r="D16" s="48">
        <v>309</v>
      </c>
      <c r="E16" s="48">
        <v>202</v>
      </c>
      <c r="F16" s="48">
        <v>107</v>
      </c>
      <c r="G16" s="55">
        <v>145138.31</v>
      </c>
      <c r="H16" s="56">
        <v>2290623.2999999998</v>
      </c>
      <c r="I16" s="30">
        <v>2713</v>
      </c>
      <c r="J16" s="30">
        <v>1743</v>
      </c>
      <c r="K16" s="30">
        <v>2863</v>
      </c>
      <c r="L16" s="31">
        <v>118</v>
      </c>
      <c r="M16" s="30">
        <v>0</v>
      </c>
      <c r="N16" s="30">
        <v>0</v>
      </c>
      <c r="O16" s="30">
        <v>3790</v>
      </c>
      <c r="P16" s="30">
        <v>0</v>
      </c>
      <c r="Q16" s="30">
        <v>0</v>
      </c>
      <c r="R16" s="30">
        <v>0</v>
      </c>
      <c r="S16" s="30">
        <v>0</v>
      </c>
      <c r="T16" s="30">
        <v>377</v>
      </c>
      <c r="U16" s="30">
        <v>2189</v>
      </c>
      <c r="V16" s="30">
        <v>3150</v>
      </c>
      <c r="W16" s="47">
        <f>I17+U17</f>
        <v>16943</v>
      </c>
      <c r="X16" s="32"/>
      <c r="Y16" s="32"/>
      <c r="Z16" s="32"/>
      <c r="AA16" s="32"/>
      <c r="AB16" s="32"/>
      <c r="AC16" s="32"/>
      <c r="AD16" s="32"/>
      <c r="AE16" s="32"/>
      <c r="AF16" s="32"/>
      <c r="AG16" s="32"/>
      <c r="AH16" s="32"/>
      <c r="AI16" s="32"/>
      <c r="AJ16" s="32"/>
      <c r="AK16" s="32"/>
      <c r="AL16" s="32"/>
    </row>
    <row r="17" spans="1:38" s="33" customFormat="1" ht="18.75" x14ac:dyDescent="0.3">
      <c r="A17" s="48"/>
      <c r="B17" s="50"/>
      <c r="C17" s="50"/>
      <c r="D17" s="48"/>
      <c r="E17" s="48"/>
      <c r="F17" s="48"/>
      <c r="G17" s="48"/>
      <c r="H17" s="50"/>
      <c r="I17" s="47">
        <f>I16+J16+K16+L16+M16+N16+O16+P16+Q16+R16+S16+T16</f>
        <v>11604</v>
      </c>
      <c r="J17" s="47"/>
      <c r="K17" s="47"/>
      <c r="L17" s="47"/>
      <c r="M17" s="47"/>
      <c r="N17" s="47"/>
      <c r="O17" s="47"/>
      <c r="P17" s="47"/>
      <c r="Q17" s="47"/>
      <c r="R17" s="47"/>
      <c r="S17" s="47"/>
      <c r="T17" s="47"/>
      <c r="U17" s="48">
        <f>U16+V16</f>
        <v>5339</v>
      </c>
      <c r="V17" s="48"/>
      <c r="W17" s="48"/>
      <c r="X17" s="34"/>
      <c r="Y17" s="34"/>
      <c r="Z17" s="34"/>
      <c r="AA17" s="32"/>
      <c r="AB17" s="32"/>
      <c r="AC17" s="32"/>
      <c r="AD17" s="32"/>
      <c r="AE17" s="32"/>
      <c r="AF17" s="32"/>
      <c r="AG17" s="32"/>
      <c r="AH17" s="32"/>
      <c r="AI17" s="32"/>
      <c r="AJ17" s="32"/>
      <c r="AK17" s="32"/>
      <c r="AL17" s="32"/>
    </row>
    <row r="18" spans="1:38" s="10" customFormat="1" ht="41.25" x14ac:dyDescent="0.35">
      <c r="A18" s="4" t="s">
        <v>10</v>
      </c>
      <c r="B18" s="5">
        <f t="shared" ref="B18:C18" si="0">SUM(B12:B17)</f>
        <v>10</v>
      </c>
      <c r="C18" s="5">
        <f t="shared" si="0"/>
        <v>18</v>
      </c>
      <c r="D18" s="5">
        <f>D12+B14+B16</f>
        <v>329</v>
      </c>
      <c r="E18" s="5"/>
      <c r="F18" s="5"/>
      <c r="G18" s="6">
        <f>SUM(G12:G17)</f>
        <v>438173.71</v>
      </c>
      <c r="H18" s="7">
        <f>SUM(H12:H17)</f>
        <v>6963024.2800000003</v>
      </c>
      <c r="I18" s="51">
        <f>I13+I15+I17</f>
        <v>32907</v>
      </c>
      <c r="J18" s="52"/>
      <c r="K18" s="52"/>
      <c r="L18" s="52"/>
      <c r="M18" s="52"/>
      <c r="N18" s="52"/>
      <c r="O18" s="52"/>
      <c r="P18" s="52"/>
      <c r="Q18" s="52"/>
      <c r="R18" s="52"/>
      <c r="S18" s="52"/>
      <c r="T18" s="53"/>
      <c r="U18" s="54">
        <f>U13+U15+U17</f>
        <v>15069</v>
      </c>
      <c r="V18" s="53"/>
      <c r="W18" s="8">
        <f>SUM(W12:W17)</f>
        <v>47976</v>
      </c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</row>
    <row r="19" spans="1:38" s="33" customFormat="1" ht="21" customHeight="1" x14ac:dyDescent="0.3">
      <c r="A19" s="48" t="s">
        <v>11</v>
      </c>
      <c r="B19" s="49">
        <v>12</v>
      </c>
      <c r="C19" s="49">
        <v>5</v>
      </c>
      <c r="D19" s="48">
        <v>316</v>
      </c>
      <c r="E19" s="48">
        <v>206</v>
      </c>
      <c r="F19" s="48">
        <v>110</v>
      </c>
      <c r="G19" s="55">
        <v>142421.39000000001</v>
      </c>
      <c r="H19" s="56">
        <v>2334070.9900000002</v>
      </c>
      <c r="I19" s="30">
        <v>2428</v>
      </c>
      <c r="J19" s="30">
        <v>1654</v>
      </c>
      <c r="K19" s="30">
        <v>2802</v>
      </c>
      <c r="L19" s="31">
        <v>134</v>
      </c>
      <c r="M19" s="30">
        <v>0</v>
      </c>
      <c r="N19" s="30">
        <v>0</v>
      </c>
      <c r="O19" s="30">
        <v>3664</v>
      </c>
      <c r="P19" s="30">
        <v>0</v>
      </c>
      <c r="Q19" s="30">
        <v>0</v>
      </c>
      <c r="R19" s="30">
        <v>0</v>
      </c>
      <c r="S19" s="30">
        <v>1</v>
      </c>
      <c r="T19" s="30">
        <v>389</v>
      </c>
      <c r="U19" s="30">
        <v>2081</v>
      </c>
      <c r="V19" s="30">
        <v>3149</v>
      </c>
      <c r="W19" s="47">
        <f>I20+U20</f>
        <v>16302</v>
      </c>
      <c r="X19" s="32"/>
      <c r="Y19" s="32"/>
      <c r="Z19" s="32"/>
      <c r="AA19" s="32"/>
      <c r="AB19" s="32"/>
      <c r="AC19" s="32"/>
      <c r="AD19" s="32"/>
      <c r="AE19" s="32"/>
      <c r="AF19" s="32"/>
      <c r="AG19" s="32"/>
      <c r="AH19" s="32"/>
      <c r="AI19" s="32"/>
      <c r="AJ19" s="32"/>
      <c r="AK19" s="32"/>
      <c r="AL19" s="32"/>
    </row>
    <row r="20" spans="1:38" s="33" customFormat="1" ht="18.75" x14ac:dyDescent="0.3">
      <c r="A20" s="48"/>
      <c r="B20" s="50"/>
      <c r="C20" s="50"/>
      <c r="D20" s="48"/>
      <c r="E20" s="48"/>
      <c r="F20" s="48"/>
      <c r="G20" s="48"/>
      <c r="H20" s="50"/>
      <c r="I20" s="47">
        <f>I19+J19+K19+L19+M19+N19+O19+P19+Q19+R19+S19+T19</f>
        <v>11072</v>
      </c>
      <c r="J20" s="47"/>
      <c r="K20" s="47"/>
      <c r="L20" s="47"/>
      <c r="M20" s="47"/>
      <c r="N20" s="47"/>
      <c r="O20" s="47"/>
      <c r="P20" s="47"/>
      <c r="Q20" s="47"/>
      <c r="R20" s="47"/>
      <c r="S20" s="47"/>
      <c r="T20" s="47"/>
      <c r="U20" s="48">
        <f>U19+V19</f>
        <v>5230</v>
      </c>
      <c r="V20" s="48"/>
      <c r="W20" s="48"/>
      <c r="X20" s="34"/>
      <c r="Y20" s="34"/>
      <c r="Z20" s="34"/>
      <c r="AA20" s="32"/>
      <c r="AB20" s="32"/>
      <c r="AC20" s="32"/>
      <c r="AD20" s="32"/>
      <c r="AE20" s="32"/>
      <c r="AF20" s="32"/>
      <c r="AG20" s="32"/>
      <c r="AH20" s="32"/>
      <c r="AI20" s="32"/>
      <c r="AJ20" s="32"/>
      <c r="AK20" s="32"/>
      <c r="AL20" s="32"/>
    </row>
    <row r="21" spans="1:38" s="33" customFormat="1" ht="18.75" x14ac:dyDescent="0.3">
      <c r="A21" s="48" t="s">
        <v>12</v>
      </c>
      <c r="B21" s="49">
        <v>14</v>
      </c>
      <c r="C21" s="49">
        <v>10</v>
      </c>
      <c r="D21" s="48">
        <v>330</v>
      </c>
      <c r="E21" s="48">
        <v>214</v>
      </c>
      <c r="F21" s="48">
        <v>116</v>
      </c>
      <c r="G21" s="55">
        <v>147813.76000000001</v>
      </c>
      <c r="H21" s="56">
        <v>2434228.62</v>
      </c>
      <c r="I21" s="30">
        <v>2522</v>
      </c>
      <c r="J21" s="30">
        <v>1759</v>
      </c>
      <c r="K21" s="30">
        <v>2962</v>
      </c>
      <c r="L21" s="31">
        <v>136</v>
      </c>
      <c r="M21" s="30">
        <v>2</v>
      </c>
      <c r="N21" s="30">
        <v>0</v>
      </c>
      <c r="O21" s="30">
        <v>3785</v>
      </c>
      <c r="P21" s="30">
        <v>0</v>
      </c>
      <c r="Q21" s="30">
        <v>0</v>
      </c>
      <c r="R21" s="30">
        <v>0</v>
      </c>
      <c r="S21" s="30">
        <v>3</v>
      </c>
      <c r="T21" s="30">
        <v>430</v>
      </c>
      <c r="U21" s="30">
        <v>2129</v>
      </c>
      <c r="V21" s="30">
        <v>3346</v>
      </c>
      <c r="W21" s="47">
        <f>I22+U22</f>
        <v>17074</v>
      </c>
      <c r="X21" s="32"/>
      <c r="Y21" s="32"/>
      <c r="Z21" s="32"/>
      <c r="AA21" s="32"/>
      <c r="AB21" s="32"/>
      <c r="AC21" s="32"/>
      <c r="AD21" s="32"/>
      <c r="AE21" s="32"/>
      <c r="AF21" s="32"/>
      <c r="AG21" s="32"/>
      <c r="AH21" s="32"/>
      <c r="AI21" s="32"/>
      <c r="AJ21" s="32"/>
      <c r="AK21" s="32"/>
      <c r="AL21" s="32"/>
    </row>
    <row r="22" spans="1:38" s="33" customFormat="1" ht="18.75" x14ac:dyDescent="0.3">
      <c r="A22" s="48"/>
      <c r="B22" s="50"/>
      <c r="C22" s="50"/>
      <c r="D22" s="48"/>
      <c r="E22" s="48"/>
      <c r="F22" s="48"/>
      <c r="G22" s="48"/>
      <c r="H22" s="50"/>
      <c r="I22" s="47">
        <f>I21+J21+K21+L21+M21+N21+O21+P21+Q21+R21+S21+T21</f>
        <v>11599</v>
      </c>
      <c r="J22" s="47"/>
      <c r="K22" s="47"/>
      <c r="L22" s="47"/>
      <c r="M22" s="47"/>
      <c r="N22" s="47"/>
      <c r="O22" s="47"/>
      <c r="P22" s="47"/>
      <c r="Q22" s="47"/>
      <c r="R22" s="47"/>
      <c r="S22" s="47"/>
      <c r="T22" s="47"/>
      <c r="U22" s="48">
        <f>U21+V21</f>
        <v>5475</v>
      </c>
      <c r="V22" s="48"/>
      <c r="W22" s="48"/>
      <c r="X22" s="34"/>
      <c r="Y22" s="34"/>
      <c r="Z22" s="34"/>
      <c r="AA22" s="32"/>
      <c r="AB22" s="32"/>
      <c r="AC22" s="32"/>
      <c r="AD22" s="32"/>
      <c r="AE22" s="32"/>
      <c r="AF22" s="32"/>
      <c r="AG22" s="32"/>
      <c r="AH22" s="32"/>
      <c r="AI22" s="32"/>
      <c r="AJ22" s="32"/>
      <c r="AK22" s="32"/>
      <c r="AL22" s="32"/>
    </row>
    <row r="23" spans="1:38" s="33" customFormat="1" ht="18.75" x14ac:dyDescent="0.3">
      <c r="A23" s="48" t="s">
        <v>13</v>
      </c>
      <c r="B23" s="49">
        <v>4</v>
      </c>
      <c r="C23" s="49">
        <v>10</v>
      </c>
      <c r="D23" s="48">
        <v>316</v>
      </c>
      <c r="E23" s="48">
        <v>205</v>
      </c>
      <c r="F23" s="48">
        <v>111</v>
      </c>
      <c r="G23" s="55">
        <v>141504.95000000001</v>
      </c>
      <c r="H23" s="56">
        <v>2338001.67</v>
      </c>
      <c r="I23" s="30">
        <v>2511</v>
      </c>
      <c r="J23" s="30">
        <v>1715</v>
      </c>
      <c r="K23" s="30">
        <v>2898</v>
      </c>
      <c r="L23" s="31">
        <v>133</v>
      </c>
      <c r="M23" s="30">
        <v>2</v>
      </c>
      <c r="N23" s="30">
        <v>0</v>
      </c>
      <c r="O23" s="30">
        <v>3759</v>
      </c>
      <c r="P23" s="30">
        <v>0</v>
      </c>
      <c r="Q23" s="30">
        <v>0</v>
      </c>
      <c r="R23" s="30">
        <v>0</v>
      </c>
      <c r="S23" s="30">
        <v>4</v>
      </c>
      <c r="T23" s="30">
        <v>447</v>
      </c>
      <c r="U23" s="30">
        <v>2127</v>
      </c>
      <c r="V23" s="30">
        <v>3272</v>
      </c>
      <c r="W23" s="47">
        <f>I24+U24</f>
        <v>16868</v>
      </c>
      <c r="X23" s="32"/>
      <c r="Y23" s="32"/>
      <c r="Z23" s="32"/>
      <c r="AA23" s="32"/>
      <c r="AB23" s="32"/>
      <c r="AC23" s="32"/>
      <c r="AD23" s="32"/>
      <c r="AE23" s="32"/>
      <c r="AF23" s="32"/>
      <c r="AG23" s="32"/>
      <c r="AH23" s="32"/>
      <c r="AI23" s="32"/>
      <c r="AJ23" s="32"/>
      <c r="AK23" s="32"/>
      <c r="AL23" s="32"/>
    </row>
    <row r="24" spans="1:38" s="33" customFormat="1" ht="18.75" x14ac:dyDescent="0.3">
      <c r="A24" s="48"/>
      <c r="B24" s="50"/>
      <c r="C24" s="50"/>
      <c r="D24" s="48"/>
      <c r="E24" s="48"/>
      <c r="F24" s="48"/>
      <c r="G24" s="48"/>
      <c r="H24" s="50"/>
      <c r="I24" s="47">
        <f>I23+J23+K23+L23+M23+N23+O23+P23+Q23+R23+S23+T23</f>
        <v>11469</v>
      </c>
      <c r="J24" s="47"/>
      <c r="K24" s="47"/>
      <c r="L24" s="47"/>
      <c r="M24" s="47"/>
      <c r="N24" s="47"/>
      <c r="O24" s="47"/>
      <c r="P24" s="47"/>
      <c r="Q24" s="47"/>
      <c r="R24" s="47"/>
      <c r="S24" s="47"/>
      <c r="T24" s="47"/>
      <c r="U24" s="48">
        <f>U23+V23</f>
        <v>5399</v>
      </c>
      <c r="V24" s="48"/>
      <c r="W24" s="48"/>
      <c r="X24" s="34"/>
      <c r="Y24" s="34"/>
      <c r="Z24" s="34"/>
      <c r="AA24" s="32"/>
      <c r="AB24" s="32"/>
      <c r="AC24" s="32"/>
      <c r="AD24" s="32"/>
      <c r="AE24" s="32"/>
      <c r="AF24" s="32"/>
      <c r="AG24" s="32"/>
      <c r="AH24" s="32"/>
      <c r="AI24" s="32"/>
      <c r="AJ24" s="32"/>
      <c r="AK24" s="32"/>
      <c r="AL24" s="32"/>
    </row>
    <row r="25" spans="1:38" s="10" customFormat="1" ht="41.25" x14ac:dyDescent="0.35">
      <c r="A25" s="4" t="s">
        <v>14</v>
      </c>
      <c r="B25" s="5">
        <f t="shared" ref="B25" si="1">SUM(B19:B24)</f>
        <v>30</v>
      </c>
      <c r="C25" s="5">
        <f t="shared" ref="C25" si="2">SUM(C19:C24)</f>
        <v>25</v>
      </c>
      <c r="D25" s="5">
        <f>D19+B21+B23</f>
        <v>334</v>
      </c>
      <c r="E25" s="5"/>
      <c r="F25" s="5"/>
      <c r="G25" s="6">
        <f>SUM(G19:G24)</f>
        <v>431740.10000000003</v>
      </c>
      <c r="H25" s="7">
        <f>SUM(H19:H24)</f>
        <v>7106301.2800000003</v>
      </c>
      <c r="I25" s="51">
        <f>I20+I22+I24</f>
        <v>34140</v>
      </c>
      <c r="J25" s="52"/>
      <c r="K25" s="52"/>
      <c r="L25" s="52"/>
      <c r="M25" s="52"/>
      <c r="N25" s="52"/>
      <c r="O25" s="52"/>
      <c r="P25" s="52"/>
      <c r="Q25" s="52"/>
      <c r="R25" s="52"/>
      <c r="S25" s="52"/>
      <c r="T25" s="53"/>
      <c r="U25" s="54">
        <f>U20+U22+U24</f>
        <v>16104</v>
      </c>
      <c r="V25" s="53"/>
      <c r="W25" s="8">
        <f>SUM(W19:W24)</f>
        <v>50244</v>
      </c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9"/>
    </row>
    <row r="26" spans="1:38" s="16" customFormat="1" ht="41.25" x14ac:dyDescent="0.35">
      <c r="A26" s="11" t="s">
        <v>15</v>
      </c>
      <c r="B26" s="12">
        <f>B18+B25</f>
        <v>40</v>
      </c>
      <c r="C26" s="12">
        <f t="shared" ref="C26:G26" si="3">C18+C25</f>
        <v>43</v>
      </c>
      <c r="D26" s="12">
        <f>D18+B25</f>
        <v>359</v>
      </c>
      <c r="E26" s="12"/>
      <c r="F26" s="12"/>
      <c r="G26" s="12">
        <f t="shared" si="3"/>
        <v>869913.81</v>
      </c>
      <c r="H26" s="13">
        <f>H18+H25</f>
        <v>14069325.560000001</v>
      </c>
      <c r="I26" s="73">
        <f>I18+I25</f>
        <v>67047</v>
      </c>
      <c r="J26" s="74"/>
      <c r="K26" s="74"/>
      <c r="L26" s="74"/>
      <c r="M26" s="74"/>
      <c r="N26" s="74"/>
      <c r="O26" s="74"/>
      <c r="P26" s="74"/>
      <c r="Q26" s="74"/>
      <c r="R26" s="74"/>
      <c r="S26" s="74"/>
      <c r="T26" s="75"/>
      <c r="U26" s="76">
        <f>U18+U25</f>
        <v>31173</v>
      </c>
      <c r="V26" s="75"/>
      <c r="W26" s="14">
        <f>W18+W25</f>
        <v>98220</v>
      </c>
      <c r="X26" s="15"/>
      <c r="Y26" s="15"/>
      <c r="Z26" s="15"/>
      <c r="AA26" s="15"/>
      <c r="AB26" s="15"/>
      <c r="AC26" s="15"/>
      <c r="AD26" s="15"/>
      <c r="AE26" s="15"/>
      <c r="AF26" s="15"/>
      <c r="AG26" s="15"/>
      <c r="AH26" s="15"/>
      <c r="AI26" s="15"/>
      <c r="AJ26" s="15"/>
      <c r="AK26" s="15"/>
      <c r="AL26" s="15"/>
    </row>
    <row r="27" spans="1:38" s="33" customFormat="1" ht="24" customHeight="1" x14ac:dyDescent="0.3">
      <c r="A27" s="48" t="s">
        <v>16</v>
      </c>
      <c r="B27" s="49">
        <v>5</v>
      </c>
      <c r="C27" s="77">
        <v>4</v>
      </c>
      <c r="D27" s="48">
        <v>320</v>
      </c>
      <c r="E27" s="48">
        <v>210</v>
      </c>
      <c r="F27" s="48">
        <f t="shared" ref="F27:F29" si="4">D27-E27</f>
        <v>110</v>
      </c>
      <c r="G27" s="55">
        <v>140945.60999999999</v>
      </c>
      <c r="H27" s="56">
        <v>2444550.73</v>
      </c>
      <c r="I27" s="30">
        <v>2624</v>
      </c>
      <c r="J27" s="30">
        <v>1693</v>
      </c>
      <c r="K27" s="30">
        <v>2868</v>
      </c>
      <c r="L27" s="31">
        <v>132</v>
      </c>
      <c r="M27" s="30">
        <v>1</v>
      </c>
      <c r="N27" s="30">
        <v>0</v>
      </c>
      <c r="O27" s="30">
        <v>3834</v>
      </c>
      <c r="P27" s="30">
        <v>0</v>
      </c>
      <c r="Q27" s="30">
        <v>0</v>
      </c>
      <c r="R27" s="30"/>
      <c r="S27" s="30">
        <v>9</v>
      </c>
      <c r="T27" s="30">
        <v>400</v>
      </c>
      <c r="U27" s="30">
        <v>2159</v>
      </c>
      <c r="V27" s="30">
        <v>3254</v>
      </c>
      <c r="W27" s="47">
        <f>I28+U28</f>
        <v>16974</v>
      </c>
      <c r="X27" s="32"/>
      <c r="Y27" s="32"/>
      <c r="Z27" s="32"/>
      <c r="AA27" s="32"/>
      <c r="AB27" s="32"/>
      <c r="AC27" s="32"/>
      <c r="AD27" s="32"/>
      <c r="AE27" s="32"/>
      <c r="AF27" s="32"/>
      <c r="AG27" s="32"/>
      <c r="AH27" s="32"/>
      <c r="AI27" s="32"/>
      <c r="AJ27" s="32"/>
      <c r="AK27" s="32"/>
      <c r="AL27" s="32"/>
    </row>
    <row r="28" spans="1:38" s="33" customFormat="1" ht="18.75" customHeight="1" x14ac:dyDescent="0.3">
      <c r="A28" s="48"/>
      <c r="B28" s="50"/>
      <c r="C28" s="78"/>
      <c r="D28" s="48"/>
      <c r="E28" s="48"/>
      <c r="F28" s="48"/>
      <c r="G28" s="48"/>
      <c r="H28" s="50"/>
      <c r="I28" s="47">
        <f>I27+J27+K27+L27+M27+N27+O27+P27+Q27+R27+S27+T27</f>
        <v>11561</v>
      </c>
      <c r="J28" s="47"/>
      <c r="K28" s="47"/>
      <c r="L28" s="47"/>
      <c r="M28" s="47"/>
      <c r="N28" s="47"/>
      <c r="O28" s="47"/>
      <c r="P28" s="47"/>
      <c r="Q28" s="47"/>
      <c r="R28" s="47"/>
      <c r="S28" s="47"/>
      <c r="T28" s="47"/>
      <c r="U28" s="48">
        <f>U27+V27</f>
        <v>5413</v>
      </c>
      <c r="V28" s="48"/>
      <c r="W28" s="48"/>
      <c r="X28" s="34"/>
      <c r="Y28" s="34"/>
      <c r="Z28" s="32"/>
      <c r="AA28" s="32"/>
      <c r="AB28" s="32"/>
      <c r="AC28" s="32"/>
      <c r="AD28" s="32"/>
      <c r="AE28" s="32"/>
      <c r="AF28" s="32"/>
      <c r="AG28" s="32"/>
      <c r="AH28" s="32"/>
      <c r="AI28" s="32"/>
      <c r="AJ28" s="32"/>
      <c r="AK28" s="32"/>
      <c r="AL28" s="32"/>
    </row>
    <row r="29" spans="1:38" s="33" customFormat="1" ht="18.75" x14ac:dyDescent="0.3">
      <c r="A29" s="48" t="s">
        <v>17</v>
      </c>
      <c r="B29" s="49">
        <v>7</v>
      </c>
      <c r="C29" s="77">
        <v>7</v>
      </c>
      <c r="D29" s="48">
        <v>320</v>
      </c>
      <c r="E29" s="48">
        <v>208</v>
      </c>
      <c r="F29" s="48">
        <f t="shared" si="4"/>
        <v>112</v>
      </c>
      <c r="G29" s="55">
        <v>147895.20000000001</v>
      </c>
      <c r="H29" s="56">
        <v>2408487.0299999998</v>
      </c>
      <c r="I29" s="30">
        <v>2666</v>
      </c>
      <c r="J29" s="30">
        <v>1915</v>
      </c>
      <c r="K29" s="30">
        <v>3092</v>
      </c>
      <c r="L29" s="31">
        <v>130</v>
      </c>
      <c r="M29" s="30">
        <v>0</v>
      </c>
      <c r="N29" s="30">
        <v>0</v>
      </c>
      <c r="O29" s="30">
        <v>4044</v>
      </c>
      <c r="P29" s="30">
        <v>0</v>
      </c>
      <c r="Q29" s="30">
        <v>0</v>
      </c>
      <c r="R29" s="30">
        <v>0</v>
      </c>
      <c r="S29" s="30">
        <v>0</v>
      </c>
      <c r="T29" s="30">
        <v>438</v>
      </c>
      <c r="U29" s="30">
        <v>2365</v>
      </c>
      <c r="V29" s="30">
        <v>3539</v>
      </c>
      <c r="W29" s="47">
        <f>I30+U30</f>
        <v>18189</v>
      </c>
      <c r="X29" s="32"/>
      <c r="Y29" s="32"/>
      <c r="Z29" s="32"/>
      <c r="AA29" s="32"/>
      <c r="AB29" s="32"/>
      <c r="AC29" s="32"/>
      <c r="AD29" s="32"/>
      <c r="AE29" s="32"/>
      <c r="AF29" s="32"/>
      <c r="AG29" s="32"/>
      <c r="AH29" s="32"/>
      <c r="AI29" s="32"/>
      <c r="AJ29" s="32"/>
      <c r="AK29" s="32"/>
      <c r="AL29" s="32"/>
    </row>
    <row r="30" spans="1:38" s="33" customFormat="1" ht="18.75" x14ac:dyDescent="0.3">
      <c r="A30" s="48"/>
      <c r="B30" s="50"/>
      <c r="C30" s="78"/>
      <c r="D30" s="48"/>
      <c r="E30" s="48"/>
      <c r="F30" s="48"/>
      <c r="G30" s="48"/>
      <c r="H30" s="50"/>
      <c r="I30" s="47">
        <f>I29+J29+K29+L29+M29+N29+O29+P29+Q29+R29+S29+T29</f>
        <v>12285</v>
      </c>
      <c r="J30" s="47"/>
      <c r="K30" s="47"/>
      <c r="L30" s="47"/>
      <c r="M30" s="47"/>
      <c r="N30" s="47"/>
      <c r="O30" s="47"/>
      <c r="P30" s="47"/>
      <c r="Q30" s="47"/>
      <c r="R30" s="47"/>
      <c r="S30" s="47"/>
      <c r="T30" s="47"/>
      <c r="U30" s="48">
        <f>U29+V29</f>
        <v>5904</v>
      </c>
      <c r="V30" s="48"/>
      <c r="W30" s="48"/>
      <c r="X30" s="32"/>
      <c r="Y30" s="32"/>
      <c r="Z30" s="32"/>
      <c r="AA30" s="32"/>
      <c r="AB30" s="32"/>
      <c r="AC30" s="32"/>
      <c r="AD30" s="32"/>
      <c r="AE30" s="32"/>
      <c r="AF30" s="32"/>
      <c r="AG30" s="32"/>
      <c r="AH30" s="32"/>
      <c r="AI30" s="32"/>
      <c r="AJ30" s="32"/>
      <c r="AK30" s="32"/>
      <c r="AL30" s="32"/>
    </row>
    <row r="31" spans="1:38" s="33" customFormat="1" ht="18.75" x14ac:dyDescent="0.3">
      <c r="A31" s="48" t="s">
        <v>18</v>
      </c>
      <c r="B31" s="49">
        <v>16</v>
      </c>
      <c r="C31" s="77">
        <v>8</v>
      </c>
      <c r="D31" s="48">
        <v>329</v>
      </c>
      <c r="E31" s="48">
        <v>214</v>
      </c>
      <c r="F31" s="48">
        <v>115</v>
      </c>
      <c r="G31" s="55">
        <v>146967.25</v>
      </c>
      <c r="H31" s="56">
        <v>2367064.46</v>
      </c>
      <c r="I31" s="30">
        <v>2548</v>
      </c>
      <c r="J31" s="30">
        <v>1826</v>
      </c>
      <c r="K31" s="30">
        <v>2916</v>
      </c>
      <c r="L31" s="31">
        <v>138</v>
      </c>
      <c r="M31" s="30">
        <v>1</v>
      </c>
      <c r="N31" s="30">
        <v>0</v>
      </c>
      <c r="O31" s="30">
        <v>3801</v>
      </c>
      <c r="P31" s="30">
        <v>0</v>
      </c>
      <c r="Q31" s="30">
        <v>0</v>
      </c>
      <c r="R31" s="30">
        <v>0</v>
      </c>
      <c r="S31" s="30">
        <v>0</v>
      </c>
      <c r="T31" s="30">
        <v>509</v>
      </c>
      <c r="U31" s="30">
        <v>2090</v>
      </c>
      <c r="V31" s="30">
        <v>3343</v>
      </c>
      <c r="W31" s="47">
        <f>I32+U32</f>
        <v>17172</v>
      </c>
      <c r="X31" s="32"/>
      <c r="Y31" s="32"/>
      <c r="Z31" s="32"/>
      <c r="AA31" s="32"/>
      <c r="AB31" s="32"/>
      <c r="AC31" s="32"/>
      <c r="AD31" s="32"/>
      <c r="AE31" s="32"/>
      <c r="AF31" s="32"/>
      <c r="AG31" s="32"/>
      <c r="AH31" s="32"/>
      <c r="AI31" s="32"/>
      <c r="AJ31" s="32"/>
      <c r="AK31" s="32"/>
      <c r="AL31" s="32"/>
    </row>
    <row r="32" spans="1:38" s="33" customFormat="1" ht="18.75" x14ac:dyDescent="0.3">
      <c r="A32" s="48"/>
      <c r="B32" s="50"/>
      <c r="C32" s="78"/>
      <c r="D32" s="48"/>
      <c r="E32" s="48"/>
      <c r="F32" s="48"/>
      <c r="G32" s="48"/>
      <c r="H32" s="50"/>
      <c r="I32" s="47">
        <f>I31+J31+K31+L31+M31+N31+O31+P31+Q31+R31+S31+T31</f>
        <v>11739</v>
      </c>
      <c r="J32" s="47"/>
      <c r="K32" s="47"/>
      <c r="L32" s="47"/>
      <c r="M32" s="47"/>
      <c r="N32" s="47"/>
      <c r="O32" s="47"/>
      <c r="P32" s="47"/>
      <c r="Q32" s="47"/>
      <c r="R32" s="47"/>
      <c r="S32" s="47"/>
      <c r="T32" s="47"/>
      <c r="U32" s="48">
        <f>U31+V31</f>
        <v>5433</v>
      </c>
      <c r="V32" s="48"/>
      <c r="W32" s="48"/>
      <c r="X32" s="32"/>
      <c r="Y32" s="32"/>
      <c r="Z32" s="32"/>
      <c r="AA32" s="32"/>
      <c r="AB32" s="32"/>
      <c r="AC32" s="32"/>
      <c r="AD32" s="32"/>
      <c r="AE32" s="32"/>
      <c r="AF32" s="32"/>
      <c r="AG32" s="32"/>
      <c r="AH32" s="32"/>
      <c r="AI32" s="32"/>
      <c r="AJ32" s="32"/>
      <c r="AK32" s="32"/>
      <c r="AL32" s="32"/>
    </row>
    <row r="33" spans="1:38" s="10" customFormat="1" ht="41.25" x14ac:dyDescent="0.35">
      <c r="A33" s="4" t="s">
        <v>19</v>
      </c>
      <c r="B33" s="5">
        <f t="shared" ref="B33" si="5">SUM(B27:B32)</f>
        <v>28</v>
      </c>
      <c r="C33" s="5">
        <f t="shared" ref="C33" si="6">SUM(C27:C32)</f>
        <v>19</v>
      </c>
      <c r="D33" s="5">
        <f>D27+B29+B31</f>
        <v>343</v>
      </c>
      <c r="E33" s="5"/>
      <c r="F33" s="5"/>
      <c r="G33" s="6">
        <f>SUM(G27:G32)</f>
        <v>435808.06</v>
      </c>
      <c r="H33" s="7">
        <f>SUM(H27:H32)</f>
        <v>7220102.2199999997</v>
      </c>
      <c r="I33" s="51">
        <f>I28+I30+I32</f>
        <v>35585</v>
      </c>
      <c r="J33" s="52"/>
      <c r="K33" s="52"/>
      <c r="L33" s="52"/>
      <c r="M33" s="52"/>
      <c r="N33" s="52"/>
      <c r="O33" s="52"/>
      <c r="P33" s="52"/>
      <c r="Q33" s="52"/>
      <c r="R33" s="52"/>
      <c r="S33" s="52"/>
      <c r="T33" s="53"/>
      <c r="U33" s="54">
        <f>U28+U30+U32</f>
        <v>16750</v>
      </c>
      <c r="V33" s="53"/>
      <c r="W33" s="8">
        <f>SUM(W27:W32)</f>
        <v>52335</v>
      </c>
      <c r="X33" s="9"/>
      <c r="Y33" s="9"/>
      <c r="Z33" s="9"/>
      <c r="AA33" s="9"/>
      <c r="AB33" s="9"/>
      <c r="AC33" s="9"/>
      <c r="AD33" s="9"/>
      <c r="AE33" s="9"/>
      <c r="AF33" s="9"/>
      <c r="AG33" s="9"/>
      <c r="AH33" s="9"/>
      <c r="AI33" s="9"/>
      <c r="AJ33" s="9"/>
      <c r="AK33" s="9"/>
      <c r="AL33" s="9"/>
    </row>
    <row r="34" spans="1:38" s="29" customFormat="1" ht="41.25" x14ac:dyDescent="0.35">
      <c r="A34" s="24" t="s">
        <v>20</v>
      </c>
      <c r="B34" s="25">
        <f>B26+B33</f>
        <v>68</v>
      </c>
      <c r="C34" s="25">
        <f t="shared" ref="C34" si="7">C26+C33</f>
        <v>62</v>
      </c>
      <c r="D34" s="25">
        <f>D26+B33</f>
        <v>387</v>
      </c>
      <c r="E34" s="25"/>
      <c r="F34" s="25"/>
      <c r="G34" s="25">
        <f>G26+G33</f>
        <v>1305721.8700000001</v>
      </c>
      <c r="H34" s="26">
        <f>H26+H33</f>
        <v>21289427.780000001</v>
      </c>
      <c r="I34" s="79">
        <f>I26+I33</f>
        <v>102632</v>
      </c>
      <c r="J34" s="80"/>
      <c r="K34" s="80"/>
      <c r="L34" s="80"/>
      <c r="M34" s="80"/>
      <c r="N34" s="80"/>
      <c r="O34" s="80"/>
      <c r="P34" s="80"/>
      <c r="Q34" s="80"/>
      <c r="R34" s="80"/>
      <c r="S34" s="80"/>
      <c r="T34" s="81"/>
      <c r="U34" s="82">
        <f>U26+U33</f>
        <v>47923</v>
      </c>
      <c r="V34" s="81"/>
      <c r="W34" s="27">
        <f>W26+W33</f>
        <v>150555</v>
      </c>
      <c r="X34" s="28"/>
      <c r="Y34" s="28"/>
      <c r="Z34" s="28"/>
      <c r="AA34" s="28"/>
      <c r="AB34" s="28"/>
      <c r="AC34" s="28"/>
      <c r="AD34" s="28"/>
      <c r="AE34" s="28"/>
      <c r="AF34" s="28"/>
      <c r="AG34" s="28"/>
      <c r="AH34" s="28"/>
      <c r="AI34" s="28"/>
      <c r="AJ34" s="28"/>
      <c r="AK34" s="28"/>
      <c r="AL34" s="28"/>
    </row>
    <row r="35" spans="1:38" s="38" customFormat="1" ht="18.75" x14ac:dyDescent="0.3">
      <c r="A35" s="62" t="s">
        <v>22</v>
      </c>
      <c r="B35" s="63">
        <v>5</v>
      </c>
      <c r="C35" s="77">
        <v>5</v>
      </c>
      <c r="D35" s="62">
        <v>328</v>
      </c>
      <c r="E35" s="62">
        <v>214</v>
      </c>
      <c r="F35" s="62">
        <v>114</v>
      </c>
      <c r="G35" s="83">
        <v>154098.49</v>
      </c>
      <c r="H35" s="84">
        <v>2397419.5699999998</v>
      </c>
      <c r="I35" s="40">
        <v>2765</v>
      </c>
      <c r="J35" s="40">
        <v>1779</v>
      </c>
      <c r="K35" s="40">
        <v>2894</v>
      </c>
      <c r="L35" s="41">
        <v>136</v>
      </c>
      <c r="M35" s="40">
        <v>2</v>
      </c>
      <c r="N35" s="40">
        <v>0</v>
      </c>
      <c r="O35" s="40">
        <v>4003</v>
      </c>
      <c r="P35" s="40"/>
      <c r="Q35" s="40">
        <v>0</v>
      </c>
      <c r="R35" s="40">
        <v>0</v>
      </c>
      <c r="S35" s="40">
        <v>1</v>
      </c>
      <c r="T35" s="40">
        <v>561</v>
      </c>
      <c r="U35" s="40">
        <v>2029</v>
      </c>
      <c r="V35" s="40">
        <v>3355</v>
      </c>
      <c r="W35" s="60">
        <f>I36+U36</f>
        <v>17525</v>
      </c>
      <c r="X35" s="42"/>
      <c r="Y35" s="42"/>
      <c r="Z35" s="42"/>
      <c r="AA35" s="42"/>
      <c r="AB35" s="42"/>
      <c r="AC35" s="42"/>
      <c r="AD35" s="42"/>
      <c r="AE35" s="42"/>
      <c r="AF35" s="42"/>
      <c r="AG35" s="42"/>
      <c r="AH35" s="42"/>
      <c r="AI35" s="42"/>
      <c r="AJ35" s="42"/>
      <c r="AK35" s="42"/>
      <c r="AL35" s="42"/>
    </row>
    <row r="36" spans="1:38" s="38" customFormat="1" ht="18.75" x14ac:dyDescent="0.3">
      <c r="A36" s="62"/>
      <c r="B36" s="64"/>
      <c r="C36" s="78"/>
      <c r="D36" s="62"/>
      <c r="E36" s="62"/>
      <c r="F36" s="62"/>
      <c r="G36" s="62"/>
      <c r="H36" s="64"/>
      <c r="I36" s="60">
        <f>I35+J35+K35+L35+M35+N35+O35+P35+Q35+R35+S35+T35</f>
        <v>12141</v>
      </c>
      <c r="J36" s="60"/>
      <c r="K36" s="60"/>
      <c r="L36" s="60"/>
      <c r="M36" s="60"/>
      <c r="N36" s="60"/>
      <c r="O36" s="60"/>
      <c r="P36" s="60"/>
      <c r="Q36" s="60"/>
      <c r="R36" s="60"/>
      <c r="S36" s="60"/>
      <c r="T36" s="60"/>
      <c r="U36" s="62">
        <f>U35+V35</f>
        <v>5384</v>
      </c>
      <c r="V36" s="62"/>
      <c r="W36" s="62"/>
      <c r="X36" s="42"/>
      <c r="Y36" s="42"/>
      <c r="Z36" s="42"/>
      <c r="AA36" s="42"/>
      <c r="AB36" s="42"/>
      <c r="AC36" s="42"/>
      <c r="AD36" s="42"/>
      <c r="AE36" s="42"/>
      <c r="AF36" s="42"/>
      <c r="AG36" s="42"/>
      <c r="AH36" s="42"/>
      <c r="AI36" s="42"/>
      <c r="AJ36" s="42"/>
      <c r="AK36" s="42"/>
      <c r="AL36" s="42"/>
    </row>
    <row r="37" spans="1:38" s="38" customFormat="1" ht="18.75" x14ac:dyDescent="0.3">
      <c r="A37" s="62" t="s">
        <v>23</v>
      </c>
      <c r="B37" s="63">
        <v>7</v>
      </c>
      <c r="C37" s="77">
        <v>10</v>
      </c>
      <c r="D37" s="62">
        <v>330</v>
      </c>
      <c r="E37" s="62">
        <v>217</v>
      </c>
      <c r="F37" s="62">
        <v>113</v>
      </c>
      <c r="G37" s="83">
        <v>143397.01</v>
      </c>
      <c r="H37" s="84">
        <v>2268846.6800000002</v>
      </c>
      <c r="I37" s="40">
        <v>2665</v>
      </c>
      <c r="J37" s="40">
        <v>1254</v>
      </c>
      <c r="K37" s="40">
        <v>2505</v>
      </c>
      <c r="L37" s="41">
        <v>143</v>
      </c>
      <c r="M37" s="40">
        <v>0</v>
      </c>
      <c r="N37" s="40">
        <v>0</v>
      </c>
      <c r="O37" s="40">
        <v>3609</v>
      </c>
      <c r="P37" s="40">
        <v>0</v>
      </c>
      <c r="Q37" s="40">
        <v>0</v>
      </c>
      <c r="R37" s="40">
        <v>0</v>
      </c>
      <c r="S37" s="40">
        <v>4</v>
      </c>
      <c r="T37" s="40">
        <v>361</v>
      </c>
      <c r="U37" s="40">
        <v>1749</v>
      </c>
      <c r="V37" s="40">
        <v>3040</v>
      </c>
      <c r="W37" s="60">
        <f>I38+U38</f>
        <v>15330</v>
      </c>
      <c r="X37" s="42"/>
      <c r="Y37" s="42"/>
      <c r="Z37" s="42"/>
      <c r="AA37" s="42"/>
      <c r="AB37" s="42"/>
      <c r="AC37" s="42"/>
      <c r="AD37" s="42"/>
      <c r="AE37" s="42"/>
      <c r="AF37" s="42"/>
      <c r="AG37" s="42"/>
      <c r="AH37" s="42"/>
      <c r="AI37" s="42"/>
      <c r="AJ37" s="42"/>
      <c r="AK37" s="42"/>
      <c r="AL37" s="42"/>
    </row>
    <row r="38" spans="1:38" s="38" customFormat="1" ht="18.75" x14ac:dyDescent="0.3">
      <c r="A38" s="62"/>
      <c r="B38" s="64"/>
      <c r="C38" s="78"/>
      <c r="D38" s="62"/>
      <c r="E38" s="62"/>
      <c r="F38" s="62"/>
      <c r="G38" s="62"/>
      <c r="H38" s="64"/>
      <c r="I38" s="60">
        <f>I37+J37+K37+L37+M37+N37+O37+P37+Q37+R37+S37+T37</f>
        <v>10541</v>
      </c>
      <c r="J38" s="60"/>
      <c r="K38" s="60"/>
      <c r="L38" s="60"/>
      <c r="M38" s="60"/>
      <c r="N38" s="60"/>
      <c r="O38" s="60"/>
      <c r="P38" s="60"/>
      <c r="Q38" s="60"/>
      <c r="R38" s="60"/>
      <c r="S38" s="60"/>
      <c r="T38" s="60"/>
      <c r="U38" s="62">
        <f>U37+V37</f>
        <v>4789</v>
      </c>
      <c r="V38" s="62"/>
      <c r="W38" s="62"/>
      <c r="X38" s="42"/>
      <c r="Y38" s="42"/>
      <c r="Z38" s="42"/>
      <c r="AA38" s="42"/>
      <c r="AB38" s="42"/>
      <c r="AC38" s="42"/>
      <c r="AD38" s="42"/>
      <c r="AE38" s="42"/>
      <c r="AF38" s="42"/>
      <c r="AG38" s="42"/>
      <c r="AH38" s="42"/>
      <c r="AI38" s="42"/>
      <c r="AJ38" s="42"/>
      <c r="AK38" s="42"/>
      <c r="AL38" s="42"/>
    </row>
    <row r="39" spans="1:38" s="46" customFormat="1" ht="18.75" x14ac:dyDescent="0.3">
      <c r="A39" s="86" t="s">
        <v>24</v>
      </c>
      <c r="B39" s="91">
        <v>10</v>
      </c>
      <c r="C39" s="91">
        <v>3</v>
      </c>
      <c r="D39" s="86">
        <v>333</v>
      </c>
      <c r="E39" s="86">
        <v>218</v>
      </c>
      <c r="F39" s="86">
        <f t="shared" ref="F39" si="8">D39-E39</f>
        <v>115</v>
      </c>
      <c r="G39" s="93" t="s">
        <v>32</v>
      </c>
      <c r="H39" s="94">
        <v>2252980.63</v>
      </c>
      <c r="I39" s="43">
        <v>2797</v>
      </c>
      <c r="J39" s="43">
        <v>1097</v>
      </c>
      <c r="K39" s="43">
        <v>2349</v>
      </c>
      <c r="L39" s="44">
        <v>143</v>
      </c>
      <c r="M39" s="43">
        <v>2</v>
      </c>
      <c r="N39" s="43">
        <v>0</v>
      </c>
      <c r="O39" s="43">
        <v>3620</v>
      </c>
      <c r="P39" s="43">
        <v>0</v>
      </c>
      <c r="Q39" s="43">
        <v>0</v>
      </c>
      <c r="R39" s="43">
        <v>0</v>
      </c>
      <c r="S39" s="43">
        <v>1</v>
      </c>
      <c r="T39" s="43">
        <v>277</v>
      </c>
      <c r="U39" s="43">
        <v>1551</v>
      </c>
      <c r="V39" s="43">
        <v>3157</v>
      </c>
      <c r="W39" s="85">
        <f>I40+U40</f>
        <v>14994</v>
      </c>
      <c r="X39" s="45"/>
      <c r="Y39" s="45"/>
      <c r="Z39" s="45"/>
      <c r="AA39" s="45"/>
      <c r="AB39" s="45"/>
      <c r="AC39" s="45"/>
      <c r="AD39" s="45"/>
      <c r="AE39" s="45"/>
      <c r="AF39" s="45"/>
      <c r="AG39" s="45"/>
      <c r="AH39" s="45"/>
      <c r="AI39" s="45"/>
      <c r="AJ39" s="45"/>
      <c r="AK39" s="45"/>
      <c r="AL39" s="45"/>
    </row>
    <row r="40" spans="1:38" s="46" customFormat="1" ht="18.75" x14ac:dyDescent="0.3">
      <c r="A40" s="86"/>
      <c r="B40" s="92"/>
      <c r="C40" s="92"/>
      <c r="D40" s="86"/>
      <c r="E40" s="86"/>
      <c r="F40" s="86"/>
      <c r="G40" s="86"/>
      <c r="H40" s="92"/>
      <c r="I40" s="85">
        <f>I39+J39+K39+L39+M39+N39+O39+P39+Q39+R39+S39+T39</f>
        <v>10286</v>
      </c>
      <c r="J40" s="85"/>
      <c r="K40" s="85"/>
      <c r="L40" s="85"/>
      <c r="M40" s="85"/>
      <c r="N40" s="85"/>
      <c r="O40" s="85"/>
      <c r="P40" s="85"/>
      <c r="Q40" s="85"/>
      <c r="R40" s="85"/>
      <c r="S40" s="85"/>
      <c r="T40" s="85"/>
      <c r="U40" s="86">
        <f>U39+V39</f>
        <v>4708</v>
      </c>
      <c r="V40" s="86"/>
      <c r="W40" s="86"/>
      <c r="X40" s="45"/>
      <c r="Y40" s="45"/>
      <c r="Z40" s="45"/>
      <c r="AA40" s="45"/>
      <c r="AB40" s="45"/>
      <c r="AC40" s="45"/>
      <c r="AD40" s="45"/>
      <c r="AE40" s="45"/>
      <c r="AF40" s="45"/>
      <c r="AG40" s="45"/>
      <c r="AH40" s="45"/>
      <c r="AI40" s="45"/>
      <c r="AJ40" s="45"/>
      <c r="AK40" s="45"/>
      <c r="AL40" s="45"/>
    </row>
    <row r="41" spans="1:38" s="10" customFormat="1" ht="41.25" x14ac:dyDescent="0.35">
      <c r="A41" s="4" t="s">
        <v>25</v>
      </c>
      <c r="B41" s="5">
        <f t="shared" ref="B41" si="9">SUM(B35:B40)</f>
        <v>22</v>
      </c>
      <c r="C41" s="5">
        <f t="shared" ref="C41" si="10">SUM(C35:C40)</f>
        <v>18</v>
      </c>
      <c r="D41" s="5">
        <f>D35+B37+B39</f>
        <v>345</v>
      </c>
      <c r="E41" s="5"/>
      <c r="F41" s="5"/>
      <c r="G41" s="6">
        <f>SUM(G35:G40)</f>
        <v>297495.5</v>
      </c>
      <c r="H41" s="7">
        <f>SUM(H35:H40)</f>
        <v>6919246.8799999999</v>
      </c>
      <c r="I41" s="51">
        <f>I36+I38+I40</f>
        <v>32968</v>
      </c>
      <c r="J41" s="52"/>
      <c r="K41" s="52"/>
      <c r="L41" s="52"/>
      <c r="M41" s="52"/>
      <c r="N41" s="52"/>
      <c r="O41" s="52"/>
      <c r="P41" s="52"/>
      <c r="Q41" s="52"/>
      <c r="R41" s="52"/>
      <c r="S41" s="52"/>
      <c r="T41" s="53"/>
      <c r="U41" s="54">
        <f>U36+U38+U40</f>
        <v>14881</v>
      </c>
      <c r="V41" s="53"/>
      <c r="W41" s="8">
        <f>W35+W37+W39</f>
        <v>47849</v>
      </c>
      <c r="X41" s="9"/>
      <c r="Y41" s="9"/>
      <c r="Z41" s="9"/>
      <c r="AA41" s="9"/>
      <c r="AB41" s="9"/>
      <c r="AC41" s="9"/>
      <c r="AD41" s="9"/>
      <c r="AE41" s="9"/>
      <c r="AF41" s="9"/>
      <c r="AG41" s="9"/>
      <c r="AH41" s="9"/>
      <c r="AI41" s="9"/>
      <c r="AJ41" s="9"/>
      <c r="AK41" s="9"/>
      <c r="AL41" s="9"/>
    </row>
    <row r="42" spans="1:38" s="23" customFormat="1" ht="61.5" x14ac:dyDescent="0.35">
      <c r="A42" s="17" t="s">
        <v>26</v>
      </c>
      <c r="B42" s="18">
        <f>B34+B41</f>
        <v>90</v>
      </c>
      <c r="C42" s="18">
        <f>C34+C41</f>
        <v>80</v>
      </c>
      <c r="D42" s="18">
        <f>D34+B41</f>
        <v>409</v>
      </c>
      <c r="E42" s="18"/>
      <c r="F42" s="18"/>
      <c r="G42" s="19">
        <f>G34+G41</f>
        <v>1603217.37</v>
      </c>
      <c r="H42" s="20">
        <f>H34+H41</f>
        <v>28208674.66</v>
      </c>
      <c r="I42" s="87">
        <f>I18+I25+I33+I41</f>
        <v>135600</v>
      </c>
      <c r="J42" s="88"/>
      <c r="K42" s="88"/>
      <c r="L42" s="88"/>
      <c r="M42" s="88"/>
      <c r="N42" s="88"/>
      <c r="O42" s="88"/>
      <c r="P42" s="88"/>
      <c r="Q42" s="88"/>
      <c r="R42" s="88"/>
      <c r="S42" s="88"/>
      <c r="T42" s="89"/>
      <c r="U42" s="90">
        <f>U18+U25+U33+U41</f>
        <v>62804</v>
      </c>
      <c r="V42" s="89"/>
      <c r="W42" s="21">
        <f>W18+W25+W33+W41</f>
        <v>198404</v>
      </c>
      <c r="X42" s="22"/>
      <c r="Y42" s="22"/>
      <c r="Z42" s="22"/>
      <c r="AA42" s="22"/>
      <c r="AB42" s="22"/>
      <c r="AC42" s="22"/>
      <c r="AD42" s="22"/>
      <c r="AE42" s="22"/>
      <c r="AF42" s="22"/>
      <c r="AG42" s="22"/>
      <c r="AH42" s="22"/>
      <c r="AI42" s="22"/>
      <c r="AJ42" s="22"/>
      <c r="AK42" s="22"/>
      <c r="AL42" s="22"/>
    </row>
  </sheetData>
  <mergeCells count="157">
    <mergeCell ref="I41:T41"/>
    <mergeCell ref="U41:V41"/>
    <mergeCell ref="I42:T42"/>
    <mergeCell ref="U42:V42"/>
    <mergeCell ref="A39:A40"/>
    <mergeCell ref="B39:B40"/>
    <mergeCell ref="C39:C40"/>
    <mergeCell ref="D39:D40"/>
    <mergeCell ref="E39:E40"/>
    <mergeCell ref="F39:F40"/>
    <mergeCell ref="G39:G40"/>
    <mergeCell ref="H39:H40"/>
    <mergeCell ref="W39:W40"/>
    <mergeCell ref="I40:T40"/>
    <mergeCell ref="U40:V40"/>
    <mergeCell ref="A37:A38"/>
    <mergeCell ref="B37:B38"/>
    <mergeCell ref="C37:C38"/>
    <mergeCell ref="D37:D38"/>
    <mergeCell ref="E37:E38"/>
    <mergeCell ref="F37:F38"/>
    <mergeCell ref="G37:G38"/>
    <mergeCell ref="H37:H38"/>
    <mergeCell ref="W37:W38"/>
    <mergeCell ref="I38:T38"/>
    <mergeCell ref="U38:V38"/>
    <mergeCell ref="A35:A36"/>
    <mergeCell ref="B35:B36"/>
    <mergeCell ref="C35:C36"/>
    <mergeCell ref="D35:D36"/>
    <mergeCell ref="E35:E36"/>
    <mergeCell ref="F35:F36"/>
    <mergeCell ref="G35:G36"/>
    <mergeCell ref="H35:H36"/>
    <mergeCell ref="W35:W36"/>
    <mergeCell ref="I36:T36"/>
    <mergeCell ref="U36:V36"/>
    <mergeCell ref="I33:T33"/>
    <mergeCell ref="U33:V33"/>
    <mergeCell ref="I34:T34"/>
    <mergeCell ref="U34:V34"/>
    <mergeCell ref="F31:F32"/>
    <mergeCell ref="G31:G32"/>
    <mergeCell ref="W31:W32"/>
    <mergeCell ref="I32:T32"/>
    <mergeCell ref="U32:V32"/>
    <mergeCell ref="A31:A32"/>
    <mergeCell ref="B31:B32"/>
    <mergeCell ref="C31:C32"/>
    <mergeCell ref="D31:D32"/>
    <mergeCell ref="E31:E32"/>
    <mergeCell ref="F29:F30"/>
    <mergeCell ref="G29:G30"/>
    <mergeCell ref="W29:W30"/>
    <mergeCell ref="I30:T30"/>
    <mergeCell ref="U30:V30"/>
    <mergeCell ref="A29:A30"/>
    <mergeCell ref="B29:B30"/>
    <mergeCell ref="C29:C30"/>
    <mergeCell ref="D29:D30"/>
    <mergeCell ref="E29:E30"/>
    <mergeCell ref="H29:H30"/>
    <mergeCell ref="H31:H32"/>
    <mergeCell ref="F27:F28"/>
    <mergeCell ref="G27:G28"/>
    <mergeCell ref="W27:W28"/>
    <mergeCell ref="I28:T28"/>
    <mergeCell ref="U28:V28"/>
    <mergeCell ref="A27:A28"/>
    <mergeCell ref="B27:B28"/>
    <mergeCell ref="C27:C28"/>
    <mergeCell ref="D27:D28"/>
    <mergeCell ref="E27:E28"/>
    <mergeCell ref="H27:H28"/>
    <mergeCell ref="I25:T25"/>
    <mergeCell ref="U25:V25"/>
    <mergeCell ref="I26:T26"/>
    <mergeCell ref="U26:V26"/>
    <mergeCell ref="F23:F24"/>
    <mergeCell ref="G23:G24"/>
    <mergeCell ref="W23:W24"/>
    <mergeCell ref="I24:T24"/>
    <mergeCell ref="U24:V24"/>
    <mergeCell ref="A23:A24"/>
    <mergeCell ref="B23:B24"/>
    <mergeCell ref="C23:C24"/>
    <mergeCell ref="D23:D24"/>
    <mergeCell ref="E23:E24"/>
    <mergeCell ref="W19:W20"/>
    <mergeCell ref="I20:T20"/>
    <mergeCell ref="U20:V20"/>
    <mergeCell ref="A21:A22"/>
    <mergeCell ref="B21:B22"/>
    <mergeCell ref="C21:C22"/>
    <mergeCell ref="D21:D22"/>
    <mergeCell ref="E21:E22"/>
    <mergeCell ref="F21:F22"/>
    <mergeCell ref="G21:G22"/>
    <mergeCell ref="W21:W22"/>
    <mergeCell ref="I22:T22"/>
    <mergeCell ref="U22:V22"/>
    <mergeCell ref="H21:H22"/>
    <mergeCell ref="H23:H24"/>
    <mergeCell ref="A19:A20"/>
    <mergeCell ref="B19:B20"/>
    <mergeCell ref="C19:C20"/>
    <mergeCell ref="D19:D20"/>
    <mergeCell ref="E19:E20"/>
    <mergeCell ref="F19:F20"/>
    <mergeCell ref="G19:G20"/>
    <mergeCell ref="A12:A13"/>
    <mergeCell ref="U13:V13"/>
    <mergeCell ref="A14:A15"/>
    <mergeCell ref="B14:B15"/>
    <mergeCell ref="C14:C15"/>
    <mergeCell ref="D14:D15"/>
    <mergeCell ref="E14:E15"/>
    <mergeCell ref="F14:F15"/>
    <mergeCell ref="G14:G15"/>
    <mergeCell ref="H19:H20"/>
    <mergeCell ref="W12:W13"/>
    <mergeCell ref="A8:W8"/>
    <mergeCell ref="I13:T13"/>
    <mergeCell ref="G12:G13"/>
    <mergeCell ref="F12:F13"/>
    <mergeCell ref="E12:E13"/>
    <mergeCell ref="D12:D13"/>
    <mergeCell ref="B12:B13"/>
    <mergeCell ref="C12:C13"/>
    <mergeCell ref="E10:F10"/>
    <mergeCell ref="D10:D11"/>
    <mergeCell ref="C10:C11"/>
    <mergeCell ref="W10:W11"/>
    <mergeCell ref="B10:B11"/>
    <mergeCell ref="A10:A11"/>
    <mergeCell ref="G10:G11"/>
    <mergeCell ref="H10:H11"/>
    <mergeCell ref="H12:H13"/>
    <mergeCell ref="I10:T11"/>
    <mergeCell ref="U10:V11"/>
    <mergeCell ref="W14:W15"/>
    <mergeCell ref="I15:T15"/>
    <mergeCell ref="U15:V15"/>
    <mergeCell ref="A16:A17"/>
    <mergeCell ref="B16:B17"/>
    <mergeCell ref="C16:C17"/>
    <mergeCell ref="D16:D17"/>
    <mergeCell ref="E16:E17"/>
    <mergeCell ref="I18:T18"/>
    <mergeCell ref="U18:V18"/>
    <mergeCell ref="F16:F17"/>
    <mergeCell ref="G16:G17"/>
    <mergeCell ref="W16:W17"/>
    <mergeCell ref="I17:T17"/>
    <mergeCell ref="U17:V17"/>
    <mergeCell ref="H14:H15"/>
    <mergeCell ref="H16:H17"/>
  </mergeCells>
  <pageMargins left="0" right="0" top="0" bottom="0" header="0" footer="0"/>
  <pageSetup paperSize="9" scale="59" orientation="landscape" r:id="rId1"/>
  <colBreaks count="1" manualBreakCount="1">
    <brk id="23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2024-11-29T07:45:43Z</dcterms:modified>
</cp:coreProperties>
</file>