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Лист1!$A$1:$W$42</definedName>
  </definedNames>
  <calcPr calcId="152511"/>
</workbook>
</file>

<file path=xl/calcChain.xml><?xml version="1.0" encoding="utf-8"?>
<calcChain xmlns="http://schemas.openxmlformats.org/spreadsheetml/2006/main">
  <c r="D18" i="1" l="1"/>
  <c r="D25" i="1" s="1"/>
  <c r="I20" i="1" l="1"/>
  <c r="G41" i="1" l="1"/>
  <c r="G33" i="1"/>
  <c r="G25" i="1" l="1"/>
  <c r="D41" i="1"/>
  <c r="D33" i="1"/>
  <c r="F39" i="1"/>
  <c r="U28" i="1" l="1"/>
  <c r="I28" i="1"/>
  <c r="U30" i="1"/>
  <c r="I30" i="1"/>
  <c r="U32" i="1"/>
  <c r="I32" i="1"/>
  <c r="U36" i="1"/>
  <c r="I36" i="1"/>
  <c r="U38" i="1"/>
  <c r="I38" i="1"/>
  <c r="W27" i="1" l="1"/>
  <c r="W37" i="1"/>
  <c r="W35" i="1"/>
  <c r="W29" i="1"/>
  <c r="W31" i="1"/>
  <c r="U40" i="1"/>
  <c r="I40" i="1"/>
  <c r="W39" i="1" l="1"/>
  <c r="U24" i="1"/>
  <c r="I24" i="1"/>
  <c r="W23" i="1" l="1"/>
  <c r="U22" i="1"/>
  <c r="I22" i="1"/>
  <c r="U20" i="1"/>
  <c r="W19" i="1" l="1"/>
  <c r="U25" i="1"/>
  <c r="W21" i="1"/>
  <c r="I25" i="1"/>
  <c r="U17" i="1"/>
  <c r="I17" i="1"/>
  <c r="W16" i="1" l="1"/>
  <c r="G18" i="1"/>
  <c r="U15" i="1" l="1"/>
  <c r="I15" i="1"/>
  <c r="U13" i="1"/>
  <c r="I13" i="1"/>
  <c r="U18" i="1" l="1"/>
  <c r="W12" i="1"/>
  <c r="W14" i="1"/>
  <c r="W41" i="1"/>
  <c r="U41" i="1"/>
  <c r="I41" i="1"/>
  <c r="H41" i="1" l="1"/>
  <c r="C41" i="1"/>
  <c r="B41" i="1"/>
  <c r="H33" i="1" l="1"/>
  <c r="H25" i="1" l="1"/>
  <c r="H18" i="1"/>
  <c r="H26" i="1" l="1"/>
  <c r="H34" i="1" s="1"/>
  <c r="H42" i="1" s="1"/>
  <c r="C33" i="1"/>
  <c r="B33" i="1"/>
  <c r="U33" i="1" l="1"/>
  <c r="I33" i="1"/>
  <c r="W33" i="1"/>
  <c r="C25" i="1" l="1"/>
  <c r="B25" i="1"/>
  <c r="D26" i="1" s="1"/>
  <c r="D34" i="1" s="1"/>
  <c r="D42" i="1" s="1"/>
  <c r="B18" i="1" l="1"/>
  <c r="C18" i="1"/>
  <c r="C26" i="1" s="1"/>
  <c r="C34" i="1" s="1"/>
  <c r="C42" i="1" s="1"/>
  <c r="G26" i="1"/>
  <c r="G34" i="1" s="1"/>
  <c r="G42" i="1" s="1"/>
  <c r="U26" i="1" l="1"/>
  <c r="U34" i="1" s="1"/>
  <c r="U42" i="1"/>
  <c r="B26" i="1"/>
  <c r="W25" i="1"/>
  <c r="I18" i="1"/>
  <c r="I26" i="1" l="1"/>
  <c r="I34" i="1" s="1"/>
  <c r="I42" i="1"/>
  <c r="B34" i="1"/>
  <c r="B42" i="1" s="1"/>
  <c r="W18" i="1"/>
  <c r="W26" i="1" l="1"/>
  <c r="W34" i="1" s="1"/>
  <c r="W42" i="1"/>
</calcChain>
</file>

<file path=xl/sharedStrings.xml><?xml version="1.0" encoding="utf-8"?>
<sst xmlns="http://schemas.openxmlformats.org/spreadsheetml/2006/main" count="32" uniqueCount="32">
  <si>
    <t>месяц</t>
  </si>
  <si>
    <t>январь</t>
  </si>
  <si>
    <t>Социально-бытовые услуги</t>
  </si>
  <si>
    <t>Социально-медицинские услуги</t>
  </si>
  <si>
    <t>ИТОГО услуг:</t>
  </si>
  <si>
    <t>из них:</t>
  </si>
  <si>
    <t>частичная утрата</t>
  </si>
  <si>
    <t>полная утрата</t>
  </si>
  <si>
    <t>февраль</t>
  </si>
  <si>
    <t>март</t>
  </si>
  <si>
    <t>1 квартал ИТОГО:</t>
  </si>
  <si>
    <t>апрель</t>
  </si>
  <si>
    <t>май</t>
  </si>
  <si>
    <t>июнь</t>
  </si>
  <si>
    <t>2 квартал ИТОГО:</t>
  </si>
  <si>
    <t>6 месяцев ИТОГО:</t>
  </si>
  <si>
    <t>июль</t>
  </si>
  <si>
    <t>август</t>
  </si>
  <si>
    <t>сентябрь</t>
  </si>
  <si>
    <t>3 квартал ИТОГО:</t>
  </si>
  <si>
    <t>9 месяцев ИТОГО:</t>
  </si>
  <si>
    <t>субсидия</t>
  </si>
  <si>
    <t>октябрь</t>
  </si>
  <si>
    <t>ноябрь</t>
  </si>
  <si>
    <t>декабрь</t>
  </si>
  <si>
    <t>4 квартал ИТОГО:</t>
  </si>
  <si>
    <t>12 месяцев ИТОГО:</t>
  </si>
  <si>
    <t>Принято чел.</t>
  </si>
  <si>
    <t>Снято чел.</t>
  </si>
  <si>
    <t>Всего обслужено чел.</t>
  </si>
  <si>
    <t>Частичная оплата по договорам</t>
  </si>
  <si>
    <t xml:space="preserve">  Анализ деятельности АНО "РЦСОН" за 2024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</si>
</sst>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rgb="FF002060"/>
      <name val="Times New Roman"/>
      <family val="1"/>
      <charset val="204"/>
    </font>
    <font>
      <sz val="16"/>
      <color rgb="FF002060"/>
      <name val="Calibri"/>
      <family val="2"/>
      <scheme val="minor"/>
    </font>
    <font>
      <b/>
      <sz val="16"/>
      <color theme="3" tint="-0.249977111117893"/>
      <name val="Times New Roman"/>
      <family val="1"/>
      <charset val="204"/>
    </font>
    <font>
      <sz val="16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4" fontId="6" fillId="2" borderId="1" xfId="0" applyNumberFormat="1" applyFont="1" applyFill="1" applyBorder="1"/>
    <xf numFmtId="4" fontId="6" fillId="2" borderId="4" xfId="0" applyNumberFormat="1" applyFont="1" applyFill="1" applyBorder="1"/>
    <xf numFmtId="1" fontId="6" fillId="2" borderId="1" xfId="0" applyNumberFormat="1" applyFont="1" applyFill="1" applyBorder="1"/>
    <xf numFmtId="0" fontId="7" fillId="0" borderId="0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/>
    <xf numFmtId="4" fontId="8" fillId="3" borderId="4" xfId="0" applyNumberFormat="1" applyFont="1" applyFill="1" applyBorder="1"/>
    <xf numFmtId="1" fontId="8" fillId="3" borderId="1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/>
    <xf numFmtId="4" fontId="10" fillId="4" borderId="1" xfId="0" applyNumberFormat="1" applyFont="1" applyFill="1" applyBorder="1"/>
    <xf numFmtId="4" fontId="10" fillId="4" borderId="4" xfId="0" applyNumberFormat="1" applyFont="1" applyFill="1" applyBorder="1"/>
    <xf numFmtId="1" fontId="10" fillId="4" borderId="1" xfId="0" applyNumberFormat="1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/>
    <xf numFmtId="4" fontId="10" fillId="3" borderId="4" xfId="0" applyNumberFormat="1" applyFont="1" applyFill="1" applyBorder="1"/>
    <xf numFmtId="1" fontId="10" fillId="3" borderId="1" xfId="0" applyNumberFormat="1" applyFont="1" applyFill="1" applyBorder="1"/>
    <xf numFmtId="0" fontId="12" fillId="0" borderId="0" xfId="0" applyFont="1" applyBorder="1"/>
    <xf numFmtId="0" fontId="12" fillId="0" borderId="0" xfId="0" applyFont="1"/>
    <xf numFmtId="0" fontId="0" fillId="6" borderId="0" xfId="0" applyFont="1" applyFill="1"/>
    <xf numFmtId="0" fontId="0" fillId="6" borderId="0" xfId="0" applyFont="1" applyFill="1" applyBorder="1"/>
    <xf numFmtId="0" fontId="2" fillId="5" borderId="1" xfId="0" applyFon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0" fontId="0" fillId="5" borderId="0" xfId="0" applyFont="1" applyFill="1"/>
    <xf numFmtId="0" fontId="0" fillId="5" borderId="0" xfId="0" applyFill="1" applyBorder="1"/>
    <xf numFmtId="0" fontId="0" fillId="5" borderId="0" xfId="0" applyFill="1"/>
    <xf numFmtId="0" fontId="3" fillId="5" borderId="1" xfId="0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0" fontId="4" fillId="5" borderId="0" xfId="0" applyFont="1" applyFill="1" applyBorder="1"/>
    <xf numFmtId="0" fontId="4" fillId="5" borderId="0" xfId="0" applyFont="1" applyFill="1"/>
    <xf numFmtId="0" fontId="1" fillId="5" borderId="1" xfId="0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0" fontId="0" fillId="5" borderId="0" xfId="0" applyFont="1" applyFill="1" applyBorder="1"/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4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5" borderId="2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L42"/>
  <sheetViews>
    <sheetView tabSelected="1" topLeftCell="A16" zoomScaleNormal="100" workbookViewId="0">
      <selection activeCell="Y26" sqref="Y26"/>
    </sheetView>
  </sheetViews>
  <sheetFormatPr defaultRowHeight="15" x14ac:dyDescent="0.25"/>
  <cols>
    <col min="1" max="1" width="15.140625" customWidth="1"/>
    <col min="2" max="2" width="11.5703125" customWidth="1"/>
    <col min="7" max="7" width="17.7109375" customWidth="1"/>
    <col min="8" max="8" width="20.28515625" customWidth="1"/>
    <col min="9" max="9" width="10.85546875" customWidth="1"/>
    <col min="23" max="23" width="13.42578125" customWidth="1"/>
    <col min="24" max="38" width="9.140625" style="1"/>
  </cols>
  <sheetData>
    <row r="8" spans="1:38" ht="20.25" x14ac:dyDescent="0.3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38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38" ht="18.75" x14ac:dyDescent="0.3">
      <c r="A10" s="66" t="s">
        <v>0</v>
      </c>
      <c r="B10" s="66" t="s">
        <v>27</v>
      </c>
      <c r="C10" s="66" t="s">
        <v>28</v>
      </c>
      <c r="D10" s="66" t="s">
        <v>29</v>
      </c>
      <c r="E10" s="65" t="s">
        <v>5</v>
      </c>
      <c r="F10" s="65"/>
      <c r="G10" s="67" t="s">
        <v>30</v>
      </c>
      <c r="H10" s="68" t="s">
        <v>21</v>
      </c>
      <c r="I10" s="72" t="s">
        <v>2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6" t="s">
        <v>3</v>
      </c>
      <c r="V10" s="66"/>
      <c r="W10" s="67" t="s">
        <v>4</v>
      </c>
    </row>
    <row r="11" spans="1:38" ht="56.25" customHeight="1" x14ac:dyDescent="0.3">
      <c r="A11" s="66"/>
      <c r="B11" s="66"/>
      <c r="C11" s="66"/>
      <c r="D11" s="66"/>
      <c r="E11" s="2" t="s">
        <v>6</v>
      </c>
      <c r="F11" s="2" t="s">
        <v>7</v>
      </c>
      <c r="G11" s="67"/>
      <c r="H11" s="69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6"/>
      <c r="V11" s="66"/>
      <c r="W11" s="67"/>
    </row>
    <row r="12" spans="1:38" s="35" customFormat="1" ht="18.75" x14ac:dyDescent="0.3">
      <c r="A12" s="60" t="s">
        <v>1</v>
      </c>
      <c r="B12" s="61">
        <v>11</v>
      </c>
      <c r="C12" s="63">
        <v>9</v>
      </c>
      <c r="D12" s="60">
        <v>341</v>
      </c>
      <c r="E12" s="60">
        <v>224</v>
      </c>
      <c r="F12" s="56">
        <v>117</v>
      </c>
      <c r="G12" s="59">
        <v>145116.31</v>
      </c>
      <c r="H12" s="70">
        <v>2290248.4900000002</v>
      </c>
      <c r="I12" s="32">
        <v>2630</v>
      </c>
      <c r="J12" s="32">
        <v>985</v>
      </c>
      <c r="K12" s="32">
        <v>2132</v>
      </c>
      <c r="L12" s="33">
        <v>133</v>
      </c>
      <c r="M12" s="32">
        <v>0</v>
      </c>
      <c r="N12" s="32">
        <v>0</v>
      </c>
      <c r="O12" s="32">
        <v>3310</v>
      </c>
      <c r="P12" s="32">
        <v>0</v>
      </c>
      <c r="Q12" s="32">
        <v>0</v>
      </c>
      <c r="R12" s="32">
        <v>0</v>
      </c>
      <c r="S12" s="32">
        <v>4</v>
      </c>
      <c r="T12" s="32">
        <v>233</v>
      </c>
      <c r="U12" s="32">
        <v>1398</v>
      </c>
      <c r="V12" s="32">
        <v>2871</v>
      </c>
      <c r="W12" s="55">
        <f>I13+U13</f>
        <v>13696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s="37" customFormat="1" ht="18.75" x14ac:dyDescent="0.3">
      <c r="A13" s="60"/>
      <c r="B13" s="62"/>
      <c r="C13" s="64"/>
      <c r="D13" s="60"/>
      <c r="E13" s="60"/>
      <c r="F13" s="56"/>
      <c r="G13" s="56"/>
      <c r="H13" s="71"/>
      <c r="I13" s="58">
        <f>I12+J12+K12+L12+M12+N12+O12+P12+Q12+R12+S12+T12</f>
        <v>9427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60">
        <f>U12+V12</f>
        <v>4269</v>
      </c>
      <c r="V13" s="60"/>
      <c r="W13" s="5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s="41" customFormat="1" ht="18.75" x14ac:dyDescent="0.3">
      <c r="A14" s="46" t="s">
        <v>8</v>
      </c>
      <c r="B14" s="47">
        <v>7</v>
      </c>
      <c r="C14" s="63">
        <v>5</v>
      </c>
      <c r="D14" s="46">
        <v>332</v>
      </c>
      <c r="E14" s="46">
        <v>217</v>
      </c>
      <c r="F14" s="46">
        <v>215</v>
      </c>
      <c r="G14" s="53">
        <v>149995.65</v>
      </c>
      <c r="H14" s="54">
        <v>2325968.1</v>
      </c>
      <c r="I14" s="38">
        <v>2695</v>
      </c>
      <c r="J14" s="38">
        <v>1045</v>
      </c>
      <c r="K14" s="38">
        <v>2289</v>
      </c>
      <c r="L14" s="39">
        <v>132</v>
      </c>
      <c r="M14" s="38">
        <v>0</v>
      </c>
      <c r="N14" s="38">
        <v>0</v>
      </c>
      <c r="O14" s="38">
        <v>3462</v>
      </c>
      <c r="P14" s="38">
        <v>0</v>
      </c>
      <c r="Q14" s="38">
        <v>0</v>
      </c>
      <c r="R14" s="38">
        <v>0</v>
      </c>
      <c r="S14" s="38">
        <v>2</v>
      </c>
      <c r="T14" s="38">
        <v>261</v>
      </c>
      <c r="U14" s="38">
        <v>1399</v>
      </c>
      <c r="V14" s="38">
        <v>2914</v>
      </c>
      <c r="W14" s="45">
        <f>I15+U15</f>
        <v>14199</v>
      </c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38" s="41" customFormat="1" ht="18.75" x14ac:dyDescent="0.3">
      <c r="A15" s="46"/>
      <c r="B15" s="48"/>
      <c r="C15" s="64"/>
      <c r="D15" s="46"/>
      <c r="E15" s="46"/>
      <c r="F15" s="46"/>
      <c r="G15" s="46"/>
      <c r="H15" s="48"/>
      <c r="I15" s="45">
        <f>I14+J14+K14+L14+M14+N14+O14+P14+Q14+R14+S14+T14</f>
        <v>9886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>
        <f>U14+V14</f>
        <v>4313</v>
      </c>
      <c r="V15" s="46"/>
      <c r="W15" s="46"/>
      <c r="X15" s="36"/>
      <c r="Y15" s="36"/>
      <c r="Z15" s="36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</row>
    <row r="16" spans="1:38" s="41" customFormat="1" ht="18.75" x14ac:dyDescent="0.3">
      <c r="A16" s="46" t="s">
        <v>9</v>
      </c>
      <c r="B16" s="47">
        <v>4</v>
      </c>
      <c r="C16" s="63">
        <v>6</v>
      </c>
      <c r="D16" s="46">
        <v>332</v>
      </c>
      <c r="E16" s="46">
        <v>217</v>
      </c>
      <c r="F16" s="46">
        <v>215</v>
      </c>
      <c r="G16" s="53">
        <v>152559.46</v>
      </c>
      <c r="H16" s="54">
        <v>2297648.88</v>
      </c>
      <c r="I16" s="38">
        <v>2668</v>
      </c>
      <c r="J16" s="38">
        <v>913</v>
      </c>
      <c r="K16" s="38">
        <v>2194</v>
      </c>
      <c r="L16" s="39">
        <v>133</v>
      </c>
      <c r="M16" s="38">
        <v>1</v>
      </c>
      <c r="N16" s="38">
        <v>0</v>
      </c>
      <c r="O16" s="38">
        <v>3379</v>
      </c>
      <c r="P16" s="38">
        <v>0</v>
      </c>
      <c r="Q16" s="38">
        <v>0</v>
      </c>
      <c r="R16" s="38">
        <v>0</v>
      </c>
      <c r="S16" s="38">
        <v>1</v>
      </c>
      <c r="T16" s="38">
        <v>218</v>
      </c>
      <c r="U16" s="38">
        <v>1379</v>
      </c>
      <c r="V16" s="38">
        <v>2985</v>
      </c>
      <c r="W16" s="45">
        <f>I17+U17</f>
        <v>13871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</row>
    <row r="17" spans="1:38" s="41" customFormat="1" ht="18.75" x14ac:dyDescent="0.3">
      <c r="A17" s="46"/>
      <c r="B17" s="48"/>
      <c r="C17" s="64"/>
      <c r="D17" s="46"/>
      <c r="E17" s="46"/>
      <c r="F17" s="46"/>
      <c r="G17" s="46"/>
      <c r="H17" s="48"/>
      <c r="I17" s="45">
        <f>I16+J16+K16+L16+M16+N16+O16+P16+Q16+R16+S16+T16</f>
        <v>9507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>
        <f>U16+V16</f>
        <v>4364</v>
      </c>
      <c r="V17" s="46"/>
      <c r="W17" s="46"/>
      <c r="X17" s="36"/>
      <c r="Y17" s="36"/>
      <c r="Z17" s="36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</row>
    <row r="18" spans="1:38" s="10" customFormat="1" ht="41.25" x14ac:dyDescent="0.35">
      <c r="A18" s="4" t="s">
        <v>10</v>
      </c>
      <c r="B18" s="5">
        <f t="shared" ref="B18:C18" si="0">SUM(B12:B17)</f>
        <v>22</v>
      </c>
      <c r="C18" s="5">
        <f t="shared" si="0"/>
        <v>20</v>
      </c>
      <c r="D18" s="5">
        <f>D12+B14+B16</f>
        <v>352</v>
      </c>
      <c r="E18" s="5"/>
      <c r="F18" s="5"/>
      <c r="G18" s="6">
        <f>SUM(G12:G17)</f>
        <v>447671.41999999993</v>
      </c>
      <c r="H18" s="7">
        <f>SUM(H12:H17)</f>
        <v>6913865.4699999997</v>
      </c>
      <c r="I18" s="49">
        <f>I13+I15+I17</f>
        <v>28820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52">
        <f>U13+U15+U17</f>
        <v>12946</v>
      </c>
      <c r="V18" s="51"/>
      <c r="W18" s="8">
        <f>SUM(W12:W17)</f>
        <v>41766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s="41" customFormat="1" ht="31.5" customHeight="1" x14ac:dyDescent="0.3">
      <c r="A19" s="46" t="s">
        <v>11</v>
      </c>
      <c r="B19" s="47">
        <v>10</v>
      </c>
      <c r="C19" s="63">
        <v>8</v>
      </c>
      <c r="D19" s="46">
        <v>332</v>
      </c>
      <c r="E19" s="46">
        <v>216</v>
      </c>
      <c r="F19" s="46">
        <v>116</v>
      </c>
      <c r="G19" s="53">
        <v>153181.46</v>
      </c>
      <c r="H19" s="54">
        <v>2311198.36</v>
      </c>
      <c r="I19" s="38">
        <v>2828</v>
      </c>
      <c r="J19" s="38">
        <v>995</v>
      </c>
      <c r="K19" s="38">
        <v>2320</v>
      </c>
      <c r="L19" s="39">
        <v>142</v>
      </c>
      <c r="M19" s="38">
        <v>1</v>
      </c>
      <c r="N19" s="38">
        <v>0</v>
      </c>
      <c r="O19" s="38">
        <v>3505</v>
      </c>
      <c r="P19" s="38">
        <v>0</v>
      </c>
      <c r="Q19" s="38">
        <v>0</v>
      </c>
      <c r="R19" s="38">
        <v>0</v>
      </c>
      <c r="S19" s="38">
        <v>2</v>
      </c>
      <c r="T19" s="38">
        <v>255</v>
      </c>
      <c r="U19" s="38">
        <v>1458</v>
      </c>
      <c r="V19" s="38">
        <v>3084</v>
      </c>
      <c r="W19" s="45">
        <f>I20+U20</f>
        <v>14590</v>
      </c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</row>
    <row r="20" spans="1:38" s="41" customFormat="1" ht="25.5" customHeight="1" x14ac:dyDescent="0.3">
      <c r="A20" s="46"/>
      <c r="B20" s="48"/>
      <c r="C20" s="64"/>
      <c r="D20" s="46"/>
      <c r="E20" s="46"/>
      <c r="F20" s="46"/>
      <c r="G20" s="46"/>
      <c r="H20" s="48"/>
      <c r="I20" s="45">
        <f>I19+J19+K19+L19+M19+N19+O19+P19+Q19+R19+S19+T19</f>
        <v>10048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>
        <f>U19+V19</f>
        <v>4542</v>
      </c>
      <c r="V20" s="46"/>
      <c r="W20" s="46"/>
      <c r="X20" s="36"/>
      <c r="Y20" s="36"/>
      <c r="Z20" s="36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</row>
    <row r="21" spans="1:38" s="41" customFormat="1" ht="18.75" x14ac:dyDescent="0.3">
      <c r="A21" s="46" t="s">
        <v>12</v>
      </c>
      <c r="B21" s="47">
        <v>18</v>
      </c>
      <c r="C21" s="63">
        <v>9</v>
      </c>
      <c r="D21" s="46">
        <v>335</v>
      </c>
      <c r="E21" s="46">
        <v>215</v>
      </c>
      <c r="F21" s="46">
        <v>120</v>
      </c>
      <c r="G21" s="53">
        <v>168624.38</v>
      </c>
      <c r="H21" s="54">
        <v>2297347.2400000002</v>
      </c>
      <c r="I21" s="38">
        <v>2638</v>
      </c>
      <c r="J21" s="38">
        <v>995</v>
      </c>
      <c r="K21" s="38">
        <v>2266</v>
      </c>
      <c r="L21" s="39">
        <v>126</v>
      </c>
      <c r="M21" s="38">
        <v>0</v>
      </c>
      <c r="N21" s="38">
        <v>0</v>
      </c>
      <c r="O21" s="38">
        <v>3452</v>
      </c>
      <c r="P21" s="38">
        <v>0</v>
      </c>
      <c r="Q21" s="38">
        <v>0</v>
      </c>
      <c r="R21" s="38">
        <v>0</v>
      </c>
      <c r="S21" s="38">
        <v>1</v>
      </c>
      <c r="T21" s="38">
        <v>299</v>
      </c>
      <c r="U21" s="38">
        <v>1411</v>
      </c>
      <c r="V21" s="38">
        <v>3103</v>
      </c>
      <c r="W21" s="45">
        <f>I22+U22</f>
        <v>14291</v>
      </c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</row>
    <row r="22" spans="1:38" s="41" customFormat="1" ht="18.75" x14ac:dyDescent="0.3">
      <c r="A22" s="46"/>
      <c r="B22" s="48"/>
      <c r="C22" s="64"/>
      <c r="D22" s="46"/>
      <c r="E22" s="46"/>
      <c r="F22" s="46"/>
      <c r="G22" s="46"/>
      <c r="H22" s="48"/>
      <c r="I22" s="45">
        <f>I21+J21+K21+L21+M21+N21+O21+P21+Q21+R21+S21+T21</f>
        <v>9777</v>
      </c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>
        <f>U21+V21</f>
        <v>4514</v>
      </c>
      <c r="V22" s="46"/>
      <c r="W22" s="46"/>
      <c r="X22" s="36"/>
      <c r="Y22" s="36"/>
      <c r="Z22" s="36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s="41" customFormat="1" ht="18.75" x14ac:dyDescent="0.3">
      <c r="A23" s="46" t="s">
        <v>13</v>
      </c>
      <c r="B23" s="47">
        <v>3</v>
      </c>
      <c r="C23" s="63"/>
      <c r="D23" s="46">
        <v>327</v>
      </c>
      <c r="E23" s="46">
        <v>212</v>
      </c>
      <c r="F23" s="46">
        <v>115</v>
      </c>
      <c r="G23" s="53">
        <v>167848.05</v>
      </c>
      <c r="H23" s="54">
        <v>2266824.4500000002</v>
      </c>
      <c r="I23" s="38">
        <v>2495</v>
      </c>
      <c r="J23" s="38">
        <v>882</v>
      </c>
      <c r="K23" s="38">
        <v>2164</v>
      </c>
      <c r="L23" s="39">
        <v>133</v>
      </c>
      <c r="M23" s="38">
        <v>0</v>
      </c>
      <c r="N23" s="38">
        <v>0</v>
      </c>
      <c r="O23" s="38">
        <v>3337</v>
      </c>
      <c r="P23" s="38">
        <v>0</v>
      </c>
      <c r="Q23" s="38">
        <v>0</v>
      </c>
      <c r="R23" s="38">
        <v>0</v>
      </c>
      <c r="S23" s="38">
        <v>0</v>
      </c>
      <c r="T23" s="38">
        <v>254</v>
      </c>
      <c r="U23" s="38">
        <v>1333</v>
      </c>
      <c r="V23" s="38">
        <v>3012</v>
      </c>
      <c r="W23" s="45">
        <f>I24+U24</f>
        <v>13610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</row>
    <row r="24" spans="1:38" s="41" customFormat="1" ht="18.75" x14ac:dyDescent="0.3">
      <c r="A24" s="46"/>
      <c r="B24" s="48"/>
      <c r="C24" s="64"/>
      <c r="D24" s="46"/>
      <c r="E24" s="46"/>
      <c r="F24" s="46"/>
      <c r="G24" s="46"/>
      <c r="H24" s="48"/>
      <c r="I24" s="45">
        <f>I23+J23+K23+L23+M23+N23+O23+P23+Q23+R23+S23+T23</f>
        <v>9265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>
        <f>U23+V23</f>
        <v>4345</v>
      </c>
      <c r="V24" s="46"/>
      <c r="W24" s="46"/>
      <c r="X24" s="36"/>
      <c r="Y24" s="36"/>
      <c r="Z24" s="36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s="10" customFormat="1" ht="41.25" x14ac:dyDescent="0.35">
      <c r="A25" s="4" t="s">
        <v>14</v>
      </c>
      <c r="B25" s="5">
        <f t="shared" ref="B25" si="1">SUM(B19:B24)</f>
        <v>31</v>
      </c>
      <c r="C25" s="5">
        <f t="shared" ref="C25" si="2">SUM(C19:C24)</f>
        <v>17</v>
      </c>
      <c r="D25" s="5">
        <f>D18+B19+B21+B23</f>
        <v>383</v>
      </c>
      <c r="E25" s="5">
        <v>253</v>
      </c>
      <c r="F25" s="5">
        <v>127</v>
      </c>
      <c r="G25" s="6">
        <f>SUM(G19:G24)</f>
        <v>489653.88999999996</v>
      </c>
      <c r="H25" s="7">
        <f>SUM(H19:H24)</f>
        <v>6875370.0499999998</v>
      </c>
      <c r="I25" s="49">
        <f>I20+I22+I24</f>
        <v>29090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  <c r="U25" s="52">
        <f>U20+U22+U24</f>
        <v>13401</v>
      </c>
      <c r="V25" s="51"/>
      <c r="W25" s="8">
        <f>SUM(W19:W24)</f>
        <v>42491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s="16" customFormat="1" ht="41.25" x14ac:dyDescent="0.35">
      <c r="A26" s="11" t="s">
        <v>15</v>
      </c>
      <c r="B26" s="12">
        <f>B18+B25</f>
        <v>53</v>
      </c>
      <c r="C26" s="12">
        <f t="shared" ref="C26:G26" si="3">C18+C25</f>
        <v>37</v>
      </c>
      <c r="D26" s="12">
        <f>D18+B25</f>
        <v>383</v>
      </c>
      <c r="E26" s="12"/>
      <c r="F26" s="12"/>
      <c r="G26" s="12">
        <f t="shared" si="3"/>
        <v>937325.30999999982</v>
      </c>
      <c r="H26" s="13">
        <f>H18+H25</f>
        <v>13789235.52</v>
      </c>
      <c r="I26" s="73">
        <f>I18+I25</f>
        <v>57910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  <c r="U26" s="76">
        <f>U18+U25</f>
        <v>26347</v>
      </c>
      <c r="V26" s="75"/>
      <c r="W26" s="14">
        <f>W18+W25</f>
        <v>84257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1:38" s="41" customFormat="1" ht="24" customHeight="1" x14ac:dyDescent="0.3">
      <c r="A27" s="46" t="s">
        <v>16</v>
      </c>
      <c r="B27" s="47">
        <v>6</v>
      </c>
      <c r="C27" s="63">
        <v>1</v>
      </c>
      <c r="D27" s="46">
        <v>328</v>
      </c>
      <c r="E27" s="46">
        <v>207</v>
      </c>
      <c r="F27" s="46">
        <v>121</v>
      </c>
      <c r="G27" s="53">
        <v>168055.8</v>
      </c>
      <c r="H27" s="54">
        <v>2294614.7400000002</v>
      </c>
      <c r="I27" s="38">
        <v>2991</v>
      </c>
      <c r="J27" s="38">
        <v>1070</v>
      </c>
      <c r="K27" s="38">
        <v>2500</v>
      </c>
      <c r="L27" s="39">
        <v>129</v>
      </c>
      <c r="M27" s="38">
        <v>0</v>
      </c>
      <c r="N27" s="38">
        <v>0</v>
      </c>
      <c r="O27" s="38">
        <v>3745</v>
      </c>
      <c r="P27" s="38">
        <v>0</v>
      </c>
      <c r="Q27" s="38">
        <v>0</v>
      </c>
      <c r="R27" s="38"/>
      <c r="S27" s="38">
        <v>3</v>
      </c>
      <c r="T27" s="38">
        <v>270</v>
      </c>
      <c r="U27" s="38">
        <v>1502</v>
      </c>
      <c r="V27" s="38">
        <v>3226</v>
      </c>
      <c r="W27" s="45">
        <f>I28+U28</f>
        <v>15436</v>
      </c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</row>
    <row r="28" spans="1:38" s="41" customFormat="1" ht="18.75" customHeight="1" x14ac:dyDescent="0.3">
      <c r="A28" s="46"/>
      <c r="B28" s="48"/>
      <c r="C28" s="64"/>
      <c r="D28" s="46"/>
      <c r="E28" s="46"/>
      <c r="F28" s="46"/>
      <c r="G28" s="46"/>
      <c r="H28" s="48"/>
      <c r="I28" s="45">
        <f>I27+J27+K27+L27+M27+N27+O27+P27+Q27+R27+S27+T27</f>
        <v>10708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6">
        <f>U27+V27</f>
        <v>4728</v>
      </c>
      <c r="V28" s="46"/>
      <c r="W28" s="46"/>
      <c r="X28" s="36"/>
      <c r="Y28" s="36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</row>
    <row r="29" spans="1:38" s="41" customFormat="1" ht="18.75" x14ac:dyDescent="0.3">
      <c r="A29" s="46" t="s">
        <v>17</v>
      </c>
      <c r="B29" s="47">
        <v>12</v>
      </c>
      <c r="C29" s="63">
        <v>5</v>
      </c>
      <c r="D29" s="46">
        <v>335</v>
      </c>
      <c r="E29" s="46">
        <v>212</v>
      </c>
      <c r="F29" s="46">
        <v>123</v>
      </c>
      <c r="G29" s="53">
        <v>169684.35</v>
      </c>
      <c r="H29" s="54">
        <v>2297556.1</v>
      </c>
      <c r="I29" s="38">
        <v>2810</v>
      </c>
      <c r="J29" s="38">
        <v>1127</v>
      </c>
      <c r="K29" s="38">
        <v>2469</v>
      </c>
      <c r="L29" s="39">
        <v>129</v>
      </c>
      <c r="M29" s="38">
        <v>0</v>
      </c>
      <c r="N29" s="38">
        <v>0</v>
      </c>
      <c r="O29" s="38">
        <v>3617</v>
      </c>
      <c r="P29" s="38">
        <v>0</v>
      </c>
      <c r="Q29" s="38">
        <v>0</v>
      </c>
      <c r="R29" s="38">
        <v>0</v>
      </c>
      <c r="S29" s="38">
        <v>1</v>
      </c>
      <c r="T29" s="38">
        <v>313</v>
      </c>
      <c r="U29" s="38">
        <v>1522</v>
      </c>
      <c r="V29" s="38">
        <v>3202</v>
      </c>
      <c r="W29" s="45">
        <f>I30+U30</f>
        <v>15190</v>
      </c>
      <c r="X29" s="36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</row>
    <row r="30" spans="1:38" s="41" customFormat="1" ht="18.75" x14ac:dyDescent="0.3">
      <c r="A30" s="46"/>
      <c r="B30" s="48"/>
      <c r="C30" s="64"/>
      <c r="D30" s="46"/>
      <c r="E30" s="46"/>
      <c r="F30" s="46"/>
      <c r="G30" s="46"/>
      <c r="H30" s="48"/>
      <c r="I30" s="45">
        <f>I29+J29+K29+L29+M29+N29+O29+P29+Q29+R29+S29+T29</f>
        <v>10466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>
        <f>U29+V29</f>
        <v>4724</v>
      </c>
      <c r="V30" s="46"/>
      <c r="W30" s="46"/>
      <c r="X30" s="36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</row>
    <row r="31" spans="1:38" s="41" customFormat="1" ht="18.75" x14ac:dyDescent="0.3">
      <c r="A31" s="46" t="s">
        <v>18</v>
      </c>
      <c r="B31" s="47">
        <v>13</v>
      </c>
      <c r="C31" s="63">
        <v>11</v>
      </c>
      <c r="D31" s="46">
        <v>344</v>
      </c>
      <c r="E31" s="46">
        <v>216</v>
      </c>
      <c r="F31" s="46">
        <v>128</v>
      </c>
      <c r="G31" s="53">
        <v>178979.27</v>
      </c>
      <c r="H31" s="54">
        <v>2389505.02</v>
      </c>
      <c r="I31" s="38">
        <v>2824</v>
      </c>
      <c r="J31" s="38">
        <v>1135</v>
      </c>
      <c r="K31" s="38">
        <v>2466</v>
      </c>
      <c r="L31" s="39">
        <v>121</v>
      </c>
      <c r="M31" s="38">
        <v>0</v>
      </c>
      <c r="N31" s="38">
        <v>0</v>
      </c>
      <c r="O31" s="38">
        <v>3689</v>
      </c>
      <c r="P31" s="38">
        <v>0</v>
      </c>
      <c r="Q31" s="38">
        <v>0</v>
      </c>
      <c r="R31" s="38">
        <v>0</v>
      </c>
      <c r="S31" s="38">
        <v>4</v>
      </c>
      <c r="T31" s="38">
        <v>313</v>
      </c>
      <c r="U31" s="38">
        <v>1707</v>
      </c>
      <c r="V31" s="38">
        <v>3274</v>
      </c>
      <c r="W31" s="45">
        <f>I32+U32</f>
        <v>15533</v>
      </c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38" s="41" customFormat="1" ht="18.75" x14ac:dyDescent="0.3">
      <c r="A32" s="46"/>
      <c r="B32" s="48"/>
      <c r="C32" s="64"/>
      <c r="D32" s="46"/>
      <c r="E32" s="46"/>
      <c r="F32" s="46"/>
      <c r="G32" s="46"/>
      <c r="H32" s="48"/>
      <c r="I32" s="45">
        <f>I31+J31+K31+L31+M31+N31+O31+P31+Q31+R31+S31+T31</f>
        <v>10552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6">
        <f>U31+V31</f>
        <v>4981</v>
      </c>
      <c r="V32" s="46"/>
      <c r="W32" s="46"/>
      <c r="X32" s="36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s="10" customFormat="1" ht="41.25" x14ac:dyDescent="0.35">
      <c r="A33" s="4" t="s">
        <v>19</v>
      </c>
      <c r="B33" s="5">
        <f t="shared" ref="B33" si="4">SUM(B27:B32)</f>
        <v>31</v>
      </c>
      <c r="C33" s="5">
        <f t="shared" ref="C33" si="5">SUM(C27:C32)</f>
        <v>17</v>
      </c>
      <c r="D33" s="5">
        <f>D27+B29+B31</f>
        <v>353</v>
      </c>
      <c r="E33" s="5"/>
      <c r="F33" s="5"/>
      <c r="G33" s="6">
        <f>SUM(G27:G32)</f>
        <v>516719.42000000004</v>
      </c>
      <c r="H33" s="7">
        <f>SUM(H27:H32)</f>
        <v>6981675.8599999994</v>
      </c>
      <c r="I33" s="49">
        <f>I28+I30+I32</f>
        <v>31726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>
        <f>U28+U30+U32</f>
        <v>14433</v>
      </c>
      <c r="V33" s="51"/>
      <c r="W33" s="8">
        <f>SUM(W27:W32)</f>
        <v>46159</v>
      </c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1:38" s="29" customFormat="1" ht="41.25" x14ac:dyDescent="0.35">
      <c r="A34" s="24" t="s">
        <v>20</v>
      </c>
      <c r="B34" s="25">
        <f>B26+B33</f>
        <v>84</v>
      </c>
      <c r="C34" s="25">
        <f t="shared" ref="C34" si="6">C26+C33</f>
        <v>54</v>
      </c>
      <c r="D34" s="25">
        <f>D26+B33</f>
        <v>414</v>
      </c>
      <c r="E34" s="25"/>
      <c r="F34" s="25"/>
      <c r="G34" s="25">
        <f>G26+G33</f>
        <v>1454044.73</v>
      </c>
      <c r="H34" s="26">
        <f>H26+H33</f>
        <v>20770911.379999999</v>
      </c>
      <c r="I34" s="77">
        <f>I26+I33</f>
        <v>89636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  <c r="U34" s="80">
        <f>U26+U33</f>
        <v>40780</v>
      </c>
      <c r="V34" s="79"/>
      <c r="W34" s="27">
        <f>W26+W33</f>
        <v>130416</v>
      </c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</row>
    <row r="35" spans="1:38" s="35" customFormat="1" ht="18.75" x14ac:dyDescent="0.3">
      <c r="A35" s="60" t="s">
        <v>22</v>
      </c>
      <c r="B35" s="61">
        <v>8</v>
      </c>
      <c r="C35" s="63">
        <v>18</v>
      </c>
      <c r="D35" s="60">
        <v>324</v>
      </c>
      <c r="E35" s="60">
        <v>208</v>
      </c>
      <c r="F35" s="60">
        <v>116</v>
      </c>
      <c r="G35" s="81">
        <v>169734.41</v>
      </c>
      <c r="H35" s="82">
        <v>2208264.44</v>
      </c>
      <c r="I35" s="42">
        <v>2801</v>
      </c>
      <c r="J35" s="42">
        <v>1115</v>
      </c>
      <c r="K35" s="42">
        <v>2339</v>
      </c>
      <c r="L35" s="43">
        <v>107</v>
      </c>
      <c r="M35" s="42">
        <v>0</v>
      </c>
      <c r="N35" s="42">
        <v>0</v>
      </c>
      <c r="O35" s="42">
        <v>3609</v>
      </c>
      <c r="P35" s="42"/>
      <c r="Q35" s="42">
        <v>0</v>
      </c>
      <c r="R35" s="42">
        <v>0</v>
      </c>
      <c r="S35" s="42">
        <v>1</v>
      </c>
      <c r="T35" s="42">
        <v>309</v>
      </c>
      <c r="U35" s="42">
        <v>1637</v>
      </c>
      <c r="V35" s="42">
        <v>3116</v>
      </c>
      <c r="W35" s="58">
        <f>I36+U36</f>
        <v>15034</v>
      </c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s="35" customFormat="1" ht="18.75" x14ac:dyDescent="0.3">
      <c r="A36" s="60"/>
      <c r="B36" s="62"/>
      <c r="C36" s="64"/>
      <c r="D36" s="60"/>
      <c r="E36" s="60"/>
      <c r="F36" s="60"/>
      <c r="G36" s="60"/>
      <c r="H36" s="62"/>
      <c r="I36" s="58">
        <f>I35+J35+K35+L35+M35+N35+O35+P35+Q35+R35+S35+T35</f>
        <v>10281</v>
      </c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60">
        <f>U35+V35</f>
        <v>4753</v>
      </c>
      <c r="V36" s="60"/>
      <c r="W36" s="60"/>
      <c r="X36" s="36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s="30" customFormat="1" ht="18.75" x14ac:dyDescent="0.3">
      <c r="A37" s="60" t="s">
        <v>23</v>
      </c>
      <c r="B37" s="61">
        <v>7</v>
      </c>
      <c r="C37" s="63">
        <v>5</v>
      </c>
      <c r="D37" s="60">
        <v>322</v>
      </c>
      <c r="E37" s="60">
        <v>207</v>
      </c>
      <c r="F37" s="60">
        <v>115</v>
      </c>
      <c r="G37" s="81">
        <v>173711.03</v>
      </c>
      <c r="H37" s="82">
        <v>2217218.79</v>
      </c>
      <c r="I37" s="42">
        <v>2701</v>
      </c>
      <c r="J37" s="42">
        <v>1067</v>
      </c>
      <c r="K37" s="42">
        <v>2191</v>
      </c>
      <c r="L37" s="43">
        <v>116</v>
      </c>
      <c r="M37" s="42">
        <v>0</v>
      </c>
      <c r="N37" s="42">
        <v>0</v>
      </c>
      <c r="O37" s="42">
        <v>3591</v>
      </c>
      <c r="P37" s="42">
        <v>0</v>
      </c>
      <c r="Q37" s="42">
        <v>0</v>
      </c>
      <c r="R37" s="42">
        <v>0</v>
      </c>
      <c r="S37" s="42">
        <v>0</v>
      </c>
      <c r="T37" s="42">
        <v>313</v>
      </c>
      <c r="U37" s="42">
        <v>1492</v>
      </c>
      <c r="V37" s="42">
        <v>3045</v>
      </c>
      <c r="W37" s="58">
        <f>I38+U38</f>
        <v>14516</v>
      </c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spans="1:38" s="30" customFormat="1" ht="18.75" x14ac:dyDescent="0.3">
      <c r="A38" s="60"/>
      <c r="B38" s="62"/>
      <c r="C38" s="64"/>
      <c r="D38" s="60"/>
      <c r="E38" s="60"/>
      <c r="F38" s="60"/>
      <c r="G38" s="60"/>
      <c r="H38" s="62"/>
      <c r="I38" s="58">
        <f>I37+J37+K37+L37+M37+N37+O37+P37+Q37+R37+S37+T37</f>
        <v>9979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60">
        <f>U37+V37</f>
        <v>4537</v>
      </c>
      <c r="V38" s="60"/>
      <c r="W38" s="60"/>
      <c r="X38" s="36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spans="1:38" s="41" customFormat="1" ht="18.75" x14ac:dyDescent="0.3">
      <c r="A39" s="46" t="s">
        <v>24</v>
      </c>
      <c r="B39" s="47">
        <v>8</v>
      </c>
      <c r="C39" s="63">
        <v>6</v>
      </c>
      <c r="D39" s="46">
        <v>323</v>
      </c>
      <c r="E39" s="46">
        <v>208</v>
      </c>
      <c r="F39" s="46">
        <f t="shared" ref="F39" si="7">D39-E39</f>
        <v>115</v>
      </c>
      <c r="G39" s="53">
        <v>178924</v>
      </c>
      <c r="H39" s="54">
        <v>2270019.31</v>
      </c>
      <c r="I39" s="38">
        <v>2979</v>
      </c>
      <c r="J39" s="38">
        <v>1141</v>
      </c>
      <c r="K39" s="38">
        <v>2331</v>
      </c>
      <c r="L39" s="39">
        <v>116</v>
      </c>
      <c r="M39" s="38">
        <v>0</v>
      </c>
      <c r="N39" s="38">
        <v>0</v>
      </c>
      <c r="O39" s="38">
        <v>3779</v>
      </c>
      <c r="P39" s="38">
        <v>0</v>
      </c>
      <c r="Q39" s="38">
        <v>0</v>
      </c>
      <c r="R39" s="38">
        <v>0</v>
      </c>
      <c r="S39" s="38">
        <v>5</v>
      </c>
      <c r="T39" s="38">
        <v>341</v>
      </c>
      <c r="U39" s="38">
        <v>1576</v>
      </c>
      <c r="V39" s="38">
        <v>2964</v>
      </c>
      <c r="W39" s="45">
        <f>I40+U40</f>
        <v>15232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s="41" customFormat="1" ht="18.75" x14ac:dyDescent="0.3">
      <c r="A40" s="46"/>
      <c r="B40" s="48"/>
      <c r="C40" s="64"/>
      <c r="D40" s="46"/>
      <c r="E40" s="46"/>
      <c r="F40" s="46"/>
      <c r="G40" s="46"/>
      <c r="H40" s="48"/>
      <c r="I40" s="45">
        <f>I39+J39+K39+L39+M39+N39+O39+P39+Q39+R39+S39+T39</f>
        <v>10692</v>
      </c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>
        <f>U39+V39</f>
        <v>4540</v>
      </c>
      <c r="V40" s="46"/>
      <c r="W40" s="46"/>
      <c r="X40" s="36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s="10" customFormat="1" ht="41.25" x14ac:dyDescent="0.35">
      <c r="A41" s="4" t="s">
        <v>25</v>
      </c>
      <c r="B41" s="5">
        <f t="shared" ref="B41" si="8">SUM(B35:B40)</f>
        <v>23</v>
      </c>
      <c r="C41" s="5">
        <f t="shared" ref="C41" si="9">SUM(C35:C40)</f>
        <v>29</v>
      </c>
      <c r="D41" s="5">
        <f>D35+B37+B39</f>
        <v>339</v>
      </c>
      <c r="E41" s="5"/>
      <c r="F41" s="5"/>
      <c r="G41" s="6">
        <f>SUM(G35:G40)</f>
        <v>522369.44</v>
      </c>
      <c r="H41" s="7">
        <f>SUM(H35:H40)</f>
        <v>6695502.540000001</v>
      </c>
      <c r="I41" s="49">
        <f>I36+I38+I40</f>
        <v>30952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1"/>
      <c r="U41" s="52">
        <f>U36+U38+U40</f>
        <v>13830</v>
      </c>
      <c r="V41" s="51"/>
      <c r="W41" s="8">
        <f>W35+W37+W39</f>
        <v>44782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1:38" s="23" customFormat="1" ht="61.5" x14ac:dyDescent="0.35">
      <c r="A42" s="17" t="s">
        <v>26</v>
      </c>
      <c r="B42" s="18">
        <f>B34+B41</f>
        <v>107</v>
      </c>
      <c r="C42" s="18">
        <f>C34+C41</f>
        <v>83</v>
      </c>
      <c r="D42" s="18">
        <f>D34+B41</f>
        <v>437</v>
      </c>
      <c r="E42" s="18"/>
      <c r="F42" s="18"/>
      <c r="G42" s="19">
        <f>G34+G41</f>
        <v>1976414.17</v>
      </c>
      <c r="H42" s="20">
        <f>H34+H41</f>
        <v>27466413.920000002</v>
      </c>
      <c r="I42" s="83">
        <f>I18+I25+I33+I41</f>
        <v>120588</v>
      </c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6">
        <f>U18+U25+U33+U41</f>
        <v>54610</v>
      </c>
      <c r="V42" s="85"/>
      <c r="W42" s="21">
        <f>W18+W25+W33+W41</f>
        <v>175198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</sheetData>
  <mergeCells count="157">
    <mergeCell ref="I41:T41"/>
    <mergeCell ref="U41:V41"/>
    <mergeCell ref="I42:T42"/>
    <mergeCell ref="U42:V42"/>
    <mergeCell ref="A39:A40"/>
    <mergeCell ref="B39:B40"/>
    <mergeCell ref="C39:C40"/>
    <mergeCell ref="D39:D40"/>
    <mergeCell ref="E39:E40"/>
    <mergeCell ref="F39:F40"/>
    <mergeCell ref="G39:G40"/>
    <mergeCell ref="H39:H40"/>
    <mergeCell ref="W39:W40"/>
    <mergeCell ref="I40:T40"/>
    <mergeCell ref="U40:V40"/>
    <mergeCell ref="A37:A38"/>
    <mergeCell ref="B37:B38"/>
    <mergeCell ref="C37:C38"/>
    <mergeCell ref="D37:D38"/>
    <mergeCell ref="E37:E38"/>
    <mergeCell ref="F37:F38"/>
    <mergeCell ref="G37:G38"/>
    <mergeCell ref="H37:H38"/>
    <mergeCell ref="W37:W38"/>
    <mergeCell ref="I38:T38"/>
    <mergeCell ref="U38:V38"/>
    <mergeCell ref="A35:A36"/>
    <mergeCell ref="B35:B36"/>
    <mergeCell ref="C35:C36"/>
    <mergeCell ref="D35:D36"/>
    <mergeCell ref="E35:E36"/>
    <mergeCell ref="F35:F36"/>
    <mergeCell ref="G35:G36"/>
    <mergeCell ref="H35:H36"/>
    <mergeCell ref="W35:W36"/>
    <mergeCell ref="I36:T36"/>
    <mergeCell ref="U36:V36"/>
    <mergeCell ref="I33:T33"/>
    <mergeCell ref="U33:V33"/>
    <mergeCell ref="I34:T34"/>
    <mergeCell ref="U34:V34"/>
    <mergeCell ref="F31:F32"/>
    <mergeCell ref="G31:G32"/>
    <mergeCell ref="W31:W32"/>
    <mergeCell ref="I32:T32"/>
    <mergeCell ref="U32:V32"/>
    <mergeCell ref="A31:A32"/>
    <mergeCell ref="B31:B32"/>
    <mergeCell ref="C31:C32"/>
    <mergeCell ref="D31:D32"/>
    <mergeCell ref="E31:E32"/>
    <mergeCell ref="F29:F30"/>
    <mergeCell ref="G29:G30"/>
    <mergeCell ref="W29:W30"/>
    <mergeCell ref="I30:T30"/>
    <mergeCell ref="U30:V30"/>
    <mergeCell ref="A29:A30"/>
    <mergeCell ref="B29:B30"/>
    <mergeCell ref="C29:C30"/>
    <mergeCell ref="D29:D30"/>
    <mergeCell ref="E29:E30"/>
    <mergeCell ref="H29:H30"/>
    <mergeCell ref="H31:H32"/>
    <mergeCell ref="F27:F28"/>
    <mergeCell ref="G27:G28"/>
    <mergeCell ref="W27:W28"/>
    <mergeCell ref="I28:T28"/>
    <mergeCell ref="U28:V28"/>
    <mergeCell ref="A27:A28"/>
    <mergeCell ref="B27:B28"/>
    <mergeCell ref="C27:C28"/>
    <mergeCell ref="D27:D28"/>
    <mergeCell ref="E27:E28"/>
    <mergeCell ref="H27:H28"/>
    <mergeCell ref="I25:T25"/>
    <mergeCell ref="U25:V25"/>
    <mergeCell ref="I26:T26"/>
    <mergeCell ref="U26:V26"/>
    <mergeCell ref="F23:F24"/>
    <mergeCell ref="G23:G24"/>
    <mergeCell ref="W23:W24"/>
    <mergeCell ref="I24:T24"/>
    <mergeCell ref="U24:V24"/>
    <mergeCell ref="A23:A24"/>
    <mergeCell ref="B23:B24"/>
    <mergeCell ref="C23:C24"/>
    <mergeCell ref="D23:D24"/>
    <mergeCell ref="E23:E24"/>
    <mergeCell ref="W19:W20"/>
    <mergeCell ref="I20:T20"/>
    <mergeCell ref="U20:V20"/>
    <mergeCell ref="A21:A22"/>
    <mergeCell ref="B21:B22"/>
    <mergeCell ref="C21:C22"/>
    <mergeCell ref="D21:D22"/>
    <mergeCell ref="E21:E22"/>
    <mergeCell ref="F21:F22"/>
    <mergeCell ref="G21:G22"/>
    <mergeCell ref="W21:W22"/>
    <mergeCell ref="I22:T22"/>
    <mergeCell ref="U22:V22"/>
    <mergeCell ref="H21:H22"/>
    <mergeCell ref="H23:H24"/>
    <mergeCell ref="A19:A20"/>
    <mergeCell ref="B19:B20"/>
    <mergeCell ref="C19:C20"/>
    <mergeCell ref="D19:D20"/>
    <mergeCell ref="E19:E20"/>
    <mergeCell ref="F19:F20"/>
    <mergeCell ref="G19:G20"/>
    <mergeCell ref="A12:A13"/>
    <mergeCell ref="U13:V13"/>
    <mergeCell ref="A14:A15"/>
    <mergeCell ref="B14:B15"/>
    <mergeCell ref="C14:C15"/>
    <mergeCell ref="D14:D15"/>
    <mergeCell ref="E14:E15"/>
    <mergeCell ref="F14:F15"/>
    <mergeCell ref="G14:G15"/>
    <mergeCell ref="H19:H20"/>
    <mergeCell ref="W12:W13"/>
    <mergeCell ref="A8:W8"/>
    <mergeCell ref="I13:T13"/>
    <mergeCell ref="G12:G13"/>
    <mergeCell ref="F12:F13"/>
    <mergeCell ref="E12:E13"/>
    <mergeCell ref="D12:D13"/>
    <mergeCell ref="B12:B13"/>
    <mergeCell ref="C12:C13"/>
    <mergeCell ref="E10:F10"/>
    <mergeCell ref="D10:D11"/>
    <mergeCell ref="C10:C11"/>
    <mergeCell ref="W10:W11"/>
    <mergeCell ref="B10:B11"/>
    <mergeCell ref="A10:A11"/>
    <mergeCell ref="G10:G11"/>
    <mergeCell ref="H10:H11"/>
    <mergeCell ref="H12:H13"/>
    <mergeCell ref="I10:T11"/>
    <mergeCell ref="U10:V11"/>
    <mergeCell ref="W14:W15"/>
    <mergeCell ref="I15:T15"/>
    <mergeCell ref="U15:V15"/>
    <mergeCell ref="A16:A17"/>
    <mergeCell ref="B16:B17"/>
    <mergeCell ref="C16:C17"/>
    <mergeCell ref="D16:D17"/>
    <mergeCell ref="E16:E17"/>
    <mergeCell ref="I18:T18"/>
    <mergeCell ref="U18:V18"/>
    <mergeCell ref="F16:F17"/>
    <mergeCell ref="G16:G17"/>
    <mergeCell ref="W16:W17"/>
    <mergeCell ref="I17:T17"/>
    <mergeCell ref="U17:V17"/>
    <mergeCell ref="H14:H15"/>
    <mergeCell ref="H16:H17"/>
  </mergeCells>
  <pageMargins left="0" right="0" top="0" bottom="0" header="0" footer="0"/>
  <pageSetup paperSize="9" scale="58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2025-01-13T09:06:22Z</dcterms:modified>
</cp:coreProperties>
</file>